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E42" i="9"/>
  <c r="F42"/>
  <c r="G42"/>
  <c r="H42"/>
  <c r="I42"/>
  <c r="J42"/>
  <c r="K42"/>
  <c r="L42"/>
  <c r="C27" i="8" l="1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39"/>
  <c r="K7" i="9" l="1"/>
  <c r="K13"/>
  <c r="K15"/>
  <c r="BK45" i="8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K40"/>
  <c r="BK36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C53"/>
  <c r="BK52"/>
  <c r="BK38"/>
  <c r="BK41"/>
  <c r="K40" i="9" l="1"/>
  <c r="K38"/>
  <c r="K36"/>
  <c r="K34"/>
  <c r="K32"/>
  <c r="K30"/>
  <c r="K28"/>
  <c r="K26"/>
  <c r="K24"/>
  <c r="K22"/>
  <c r="K20"/>
  <c r="K18"/>
  <c r="K16"/>
  <c r="K14"/>
  <c r="K12"/>
  <c r="K10"/>
  <c r="K8"/>
  <c r="K6"/>
  <c r="K41"/>
  <c r="K39"/>
  <c r="K37"/>
  <c r="K35"/>
  <c r="K33"/>
  <c r="K31"/>
  <c r="K29"/>
  <c r="K27"/>
  <c r="K25"/>
  <c r="K23"/>
  <c r="K21"/>
  <c r="K19"/>
  <c r="K17"/>
  <c r="K11"/>
  <c r="K9"/>
  <c r="D42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32"/>
  <c r="BK33" s="1"/>
  <c r="C33"/>
  <c r="C47" s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7"/>
  <c r="BK42"/>
  <c r="BK43"/>
  <c r="BK44"/>
  <c r="N47"/>
  <c r="BK51"/>
  <c r="BK53" s="1"/>
  <c r="BK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60"/>
  <c r="BK61" s="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6"/>
  <c r="BK67" s="1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72"/>
  <c r="BK73" s="1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H62" l="1"/>
  <c r="BD62"/>
  <c r="AZ62"/>
  <c r="AV62"/>
  <c r="AR62"/>
  <c r="AN62"/>
  <c r="AJ62"/>
  <c r="AF62"/>
  <c r="AB62"/>
  <c r="X62"/>
  <c r="T62"/>
  <c r="P62"/>
  <c r="BK46"/>
  <c r="K62"/>
  <c r="G62"/>
  <c r="C62"/>
  <c r="K5" i="9"/>
  <c r="G47" i="8"/>
  <c r="E62"/>
  <c r="BJ62"/>
  <c r="BF62"/>
  <c r="BB62"/>
  <c r="AX62"/>
  <c r="AT62"/>
  <c r="AP62"/>
  <c r="AL62"/>
  <c r="AH62"/>
  <c r="AD62"/>
  <c r="Z62"/>
  <c r="V62"/>
  <c r="R62"/>
  <c r="N62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X47"/>
  <c r="V47"/>
  <c r="T47"/>
  <c r="R47"/>
  <c r="P47"/>
  <c r="L47"/>
  <c r="J47"/>
  <c r="H47"/>
  <c r="F47"/>
  <c r="R28"/>
  <c r="R69" s="1"/>
  <c r="I62"/>
  <c r="AE28"/>
  <c r="Y28"/>
  <c r="BK58"/>
  <c r="BK62" s="1"/>
  <c r="AL28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Q47"/>
  <c r="O47"/>
  <c r="M47"/>
  <c r="K47"/>
  <c r="I47"/>
  <c r="E47"/>
  <c r="BB28"/>
  <c r="BJ28"/>
  <c r="AT28"/>
  <c r="H28"/>
  <c r="BH28"/>
  <c r="BF28"/>
  <c r="BD28"/>
  <c r="AZ28"/>
  <c r="AX28"/>
  <c r="AV28"/>
  <c r="AR28"/>
  <c r="AP28"/>
  <c r="AN28"/>
  <c r="AJ28"/>
  <c r="AH28"/>
  <c r="Z28"/>
  <c r="X28"/>
  <c r="AA28"/>
  <c r="W28"/>
  <c r="T28"/>
  <c r="P28"/>
  <c r="N28"/>
  <c r="L28"/>
  <c r="F28"/>
  <c r="J62"/>
  <c r="H62"/>
  <c r="F62"/>
  <c r="D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AF28"/>
  <c r="AD28"/>
  <c r="AB28"/>
  <c r="J28"/>
  <c r="D28"/>
  <c r="BI28"/>
  <c r="BG28"/>
  <c r="BE28"/>
  <c r="BC28"/>
  <c r="BA28"/>
  <c r="AY28"/>
  <c r="AW28"/>
  <c r="AU28"/>
  <c r="L62"/>
  <c r="AS28"/>
  <c r="AQ28"/>
  <c r="AO28"/>
  <c r="AM28"/>
  <c r="AK28"/>
  <c r="AI28"/>
  <c r="AG28"/>
  <c r="AC28"/>
  <c r="U28"/>
  <c r="S28"/>
  <c r="Q28"/>
  <c r="O28"/>
  <c r="M28"/>
  <c r="K28"/>
  <c r="G28"/>
  <c r="E28"/>
  <c r="C28"/>
  <c r="S47"/>
  <c r="BK47"/>
  <c r="D47"/>
  <c r="V28"/>
  <c r="BK27"/>
  <c r="BK15"/>
  <c r="I28"/>
  <c r="G69" l="1"/>
  <c r="AW69"/>
  <c r="BA69"/>
  <c r="BE69"/>
  <c r="BI69"/>
  <c r="AD69"/>
  <c r="AH69"/>
  <c r="AX69"/>
  <c r="AB69"/>
  <c r="AF69"/>
  <c r="N69"/>
  <c r="BC69"/>
  <c r="T69"/>
  <c r="AJ69"/>
  <c r="AV69"/>
  <c r="AZ69"/>
  <c r="AT69"/>
  <c r="BB69"/>
  <c r="F69"/>
  <c r="BF69"/>
  <c r="U69"/>
  <c r="AG69"/>
  <c r="AK69"/>
  <c r="AO69"/>
  <c r="AS69"/>
  <c r="V69"/>
  <c r="Z69"/>
  <c r="AP69"/>
  <c r="BJ69"/>
  <c r="AL69"/>
  <c r="I69"/>
  <c r="J69"/>
  <c r="P69"/>
  <c r="X69"/>
  <c r="AN69"/>
  <c r="AR69"/>
  <c r="BD69"/>
  <c r="BH69"/>
  <c r="E69"/>
  <c r="K69"/>
  <c r="AC69"/>
  <c r="H69"/>
  <c r="Y69"/>
  <c r="AA69"/>
  <c r="C69"/>
  <c r="M69"/>
  <c r="Q69"/>
  <c r="AY69"/>
  <c r="BG69"/>
  <c r="AE69"/>
  <c r="W69"/>
  <c r="L69"/>
  <c r="AM69"/>
  <c r="D69"/>
  <c r="S69"/>
  <c r="O69"/>
  <c r="AI69"/>
  <c r="AQ69"/>
  <c r="AU69"/>
  <c r="BK28"/>
  <c r="BK69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<sst xmlns="http://schemas.openxmlformats.org/spreadsheetml/2006/main" count="177" uniqueCount="132">
  <si>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</si>
  <si>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</si>
  <si>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</si>
  <si>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</si>
  <si>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</si>
  <si>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</si>
  <si>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</si>
  <si>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</si>
  <si>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</si>
  <si>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</si>
  <si>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</si>
  <si>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</si>
  <si>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</si>
  <si>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</si>
  <si>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</si>
  <si>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</si>
  <si>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</si>
  <si>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</si>
  <si>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</si>
  <si>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</si>
  <si>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</si>
  <si>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</si>
  <si>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</si>
  <si>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</si>
  <si>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</si>
  <si>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</si>
  <si>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</si>
  <si>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</si>
  <si>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</si>
  <si>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</si>
  <si>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</si>
  <si>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</si>
  <si>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</si>
  <si>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</si>
  <si>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</si>
  <si>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</si>
  <si>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</si>
  <si>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</si>
  <si>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</si>
  <si>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</si>
  <si>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</si>
  <si>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</si>
  <si>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</si>
  <si>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</si>
  <si>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</si>
  <si>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</si>
  <si>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</si>
  <si>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</si>
  <si>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</si>
  <si>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</si>
  <si>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</si>
  <si>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</si>
  <si>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</si>
  <si>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</si>
  <si>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</si>
  <si>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</si>
  <si>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</si>
  <si>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</si>
  <si>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</si>
  <si>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</si>
  <si>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</si>
  <si>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</si>
  <si>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</si>
  <si>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</si>
  <si>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</si>
  <si>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</si>
  <si>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</si>
  <si>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</si>
  <si>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</si>
  <si>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</si>
  <si>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</si>
  <si>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</si>
  <si>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</si>
  <si>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</si>
  <si>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</si>
  <si>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</si>
  <si>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</si>
  <si>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</si>
  <si>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</si>
  <si>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</si>
  <si>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</si>
  <si>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</si>
  <si>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</si>
  <si>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</si>
  <si>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</si>
  <si>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</si>
  <si>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</si>
  <si>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</si>
  <si>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</si>
  <si>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</si>
  <si>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</si>
  <si>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</si>
  <si>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</si>
  <si>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</si>
  <si>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</si>
  <si>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</si>
  <si>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</si>
  <si>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</si>
  <si>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</si>
  <si>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</si>
  <si>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</si>
  <si>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</si>
  <si>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</si>
  <si>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</si>
  <si>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</si>
  <si>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</si>
  <si>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</si>
  <si>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</si>
  <si>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</si>
  <si>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</si>
  <si>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</si>
  <si>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</si>
  <si>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</si>
  <si>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</si>
  <si>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</si>
  <si>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</si>
  <si>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</si>
  <si>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</si>
  <si>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</si>
  <si>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</si>
  <si>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</si>
  <si>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</si>
  <si>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</si>
  <si>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</si>
  <si>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</si>
  <si>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</si>
  <si>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</si>
  <si>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</si>
  <si>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</si>
  <si>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 xml:space="preserve">  -</t>
  </si>
  <si>
    <t>IDBI Mutual Fund: Net Average Assets Under Management (AAUM) as on 30-Nov-2019
(All figures in Rs. Crore)</t>
  </si>
  <si>
    <t>Table showing State wise /Union Territory wise contribution to AAUM of category of schemes as on 30-Nov-2019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</si>
</sst>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0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C88"/>
  <sheetViews>
    <sheetView showGridLines="0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61" sqref="B61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>
      <c r="A1" s="60" t="s">
        <v>75</v>
      </c>
      <c r="B1" s="82" t="s">
        <v>28</v>
      </c>
      <c r="C1" s="70" t="s">
        <v>130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>
      <c r="A2" s="61"/>
      <c r="B2" s="83"/>
      <c r="C2" s="84" t="s">
        <v>27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4" t="s">
        <v>25</v>
      </c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6"/>
      <c r="AQ2" s="84" t="s">
        <v>26</v>
      </c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6"/>
      <c r="BK2" s="76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61"/>
      <c r="B3" s="83"/>
      <c r="C3" s="73" t="s">
        <v>120</v>
      </c>
      <c r="D3" s="74"/>
      <c r="E3" s="74"/>
      <c r="F3" s="74"/>
      <c r="G3" s="74"/>
      <c r="H3" s="74"/>
      <c r="I3" s="74"/>
      <c r="J3" s="74"/>
      <c r="K3" s="74"/>
      <c r="L3" s="75"/>
      <c r="M3" s="73" t="s">
        <v>121</v>
      </c>
      <c r="N3" s="74"/>
      <c r="O3" s="74"/>
      <c r="P3" s="74"/>
      <c r="Q3" s="74"/>
      <c r="R3" s="74"/>
      <c r="S3" s="74"/>
      <c r="T3" s="74"/>
      <c r="U3" s="74"/>
      <c r="V3" s="75"/>
      <c r="W3" s="73" t="s">
        <v>120</v>
      </c>
      <c r="X3" s="74"/>
      <c r="Y3" s="74"/>
      <c r="Z3" s="74"/>
      <c r="AA3" s="74"/>
      <c r="AB3" s="74"/>
      <c r="AC3" s="74"/>
      <c r="AD3" s="74"/>
      <c r="AE3" s="74"/>
      <c r="AF3" s="75"/>
      <c r="AG3" s="73" t="s">
        <v>121</v>
      </c>
      <c r="AH3" s="74"/>
      <c r="AI3" s="74"/>
      <c r="AJ3" s="74"/>
      <c r="AK3" s="74"/>
      <c r="AL3" s="74"/>
      <c r="AM3" s="74"/>
      <c r="AN3" s="74"/>
      <c r="AO3" s="74"/>
      <c r="AP3" s="75"/>
      <c r="AQ3" s="73" t="s">
        <v>120</v>
      </c>
      <c r="AR3" s="74"/>
      <c r="AS3" s="74"/>
      <c r="AT3" s="74"/>
      <c r="AU3" s="74"/>
      <c r="AV3" s="74"/>
      <c r="AW3" s="74"/>
      <c r="AX3" s="74"/>
      <c r="AY3" s="74"/>
      <c r="AZ3" s="75"/>
      <c r="BA3" s="73" t="s">
        <v>121</v>
      </c>
      <c r="BB3" s="74"/>
      <c r="BC3" s="74"/>
      <c r="BD3" s="74"/>
      <c r="BE3" s="74"/>
      <c r="BF3" s="74"/>
      <c r="BG3" s="74"/>
      <c r="BH3" s="74"/>
      <c r="BI3" s="74"/>
      <c r="BJ3" s="75"/>
      <c r="BK3" s="77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61"/>
      <c r="B4" s="83"/>
      <c r="C4" s="79" t="s">
        <v>34</v>
      </c>
      <c r="D4" s="80"/>
      <c r="E4" s="80"/>
      <c r="F4" s="80"/>
      <c r="G4" s="81"/>
      <c r="H4" s="79" t="s">
        <v>35</v>
      </c>
      <c r="I4" s="80"/>
      <c r="J4" s="80"/>
      <c r="K4" s="80"/>
      <c r="L4" s="81"/>
      <c r="M4" s="79" t="s">
        <v>34</v>
      </c>
      <c r="N4" s="80"/>
      <c r="O4" s="80"/>
      <c r="P4" s="80"/>
      <c r="Q4" s="81"/>
      <c r="R4" s="79" t="s">
        <v>35</v>
      </c>
      <c r="S4" s="80"/>
      <c r="T4" s="80"/>
      <c r="U4" s="80"/>
      <c r="V4" s="81"/>
      <c r="W4" s="79" t="s">
        <v>34</v>
      </c>
      <c r="X4" s="80"/>
      <c r="Y4" s="80"/>
      <c r="Z4" s="80"/>
      <c r="AA4" s="81"/>
      <c r="AB4" s="79" t="s">
        <v>35</v>
      </c>
      <c r="AC4" s="80"/>
      <c r="AD4" s="80"/>
      <c r="AE4" s="80"/>
      <c r="AF4" s="81"/>
      <c r="AG4" s="79" t="s">
        <v>34</v>
      </c>
      <c r="AH4" s="80"/>
      <c r="AI4" s="80"/>
      <c r="AJ4" s="80"/>
      <c r="AK4" s="81"/>
      <c r="AL4" s="79" t="s">
        <v>35</v>
      </c>
      <c r="AM4" s="80"/>
      <c r="AN4" s="80"/>
      <c r="AO4" s="80"/>
      <c r="AP4" s="81"/>
      <c r="AQ4" s="79" t="s">
        <v>34</v>
      </c>
      <c r="AR4" s="80"/>
      <c r="AS4" s="80"/>
      <c r="AT4" s="80"/>
      <c r="AU4" s="81"/>
      <c r="AV4" s="79" t="s">
        <v>35</v>
      </c>
      <c r="AW4" s="80"/>
      <c r="AX4" s="80"/>
      <c r="AY4" s="80"/>
      <c r="AZ4" s="81"/>
      <c r="BA4" s="79" t="s">
        <v>34</v>
      </c>
      <c r="BB4" s="80"/>
      <c r="BC4" s="80"/>
      <c r="BD4" s="80"/>
      <c r="BE4" s="81"/>
      <c r="BF4" s="79" t="s">
        <v>35</v>
      </c>
      <c r="BG4" s="80"/>
      <c r="BH4" s="80"/>
      <c r="BI4" s="80"/>
      <c r="BJ4" s="81"/>
      <c r="BK4" s="77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61"/>
      <c r="B5" s="83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78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65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6"/>
    </row>
    <row r="7" spans="1:107">
      <c r="A7" s="16" t="s">
        <v>76</v>
      </c>
      <c r="B7" s="19" t="s">
        <v>12</v>
      </c>
      <c r="C7" s="65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6"/>
    </row>
    <row r="8" spans="1:107">
      <c r="A8" s="16"/>
      <c r="B8" s="29" t="s">
        <v>101</v>
      </c>
      <c r="C8" s="35">
        <v>0</v>
      </c>
      <c r="D8" s="35">
        <v>181.53328633069958</v>
      </c>
      <c r="E8" s="35">
        <v>0</v>
      </c>
      <c r="F8" s="35">
        <v>0</v>
      </c>
      <c r="G8" s="35">
        <v>0</v>
      </c>
      <c r="H8" s="35">
        <v>4.1691982993843029</v>
      </c>
      <c r="I8" s="35">
        <v>364.89383160391475</v>
      </c>
      <c r="J8" s="35">
        <v>168.38727605713228</v>
      </c>
      <c r="K8" s="35">
        <v>0</v>
      </c>
      <c r="L8" s="35">
        <v>81.541079603226535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2.3406835347177988</v>
      </c>
      <c r="S8" s="35">
        <v>55.453095319066207</v>
      </c>
      <c r="T8" s="35">
        <v>246.72890612013234</v>
      </c>
      <c r="U8" s="35">
        <v>0</v>
      </c>
      <c r="V8" s="35">
        <v>8.9525941818295962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3.4460466903543026</v>
      </c>
      <c r="AC8" s="35">
        <v>95.129890988895326</v>
      </c>
      <c r="AD8" s="35">
        <v>38.561881484899693</v>
      </c>
      <c r="AE8" s="35">
        <v>0</v>
      </c>
      <c r="AF8" s="35">
        <v>99.462741036049025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3.4468204191169005</v>
      </c>
      <c r="AM8" s="35">
        <v>58.366686660531791</v>
      </c>
      <c r="AN8" s="35">
        <v>331.79485809523072</v>
      </c>
      <c r="AO8" s="35">
        <v>0</v>
      </c>
      <c r="AP8" s="35">
        <v>48.823797640920631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5.6381809032145913</v>
      </c>
      <c r="AW8" s="35">
        <v>43.8304811749653</v>
      </c>
      <c r="AX8" s="35">
        <v>10.972051943166599</v>
      </c>
      <c r="AY8" s="35">
        <v>0</v>
      </c>
      <c r="AZ8" s="35">
        <v>37.468815326527221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1.4015461749578022</v>
      </c>
      <c r="BG8" s="35">
        <v>0.98789448546640013</v>
      </c>
      <c r="BH8" s="35">
        <v>22.560693062166301</v>
      </c>
      <c r="BI8" s="35">
        <v>0</v>
      </c>
      <c r="BJ8" s="35">
        <v>1.9688001230984002</v>
      </c>
      <c r="BK8" s="36">
        <f>SUM(C8:BJ8)</f>
        <v>1917.8611372596642</v>
      </c>
    </row>
    <row r="9" spans="1:107">
      <c r="A9" s="16"/>
      <c r="B9" s="21" t="s">
        <v>85</v>
      </c>
      <c r="C9" s="33">
        <f t="shared" ref="C9:BJ9" si="0">SUM(C8)</f>
        <v>0</v>
      </c>
      <c r="D9" s="33">
        <f t="shared" si="0"/>
        <v>181.53328633069958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4.1691982993843029</v>
      </c>
      <c r="I9" s="33">
        <f t="shared" si="0"/>
        <v>364.89383160391475</v>
      </c>
      <c r="J9" s="33">
        <f t="shared" si="0"/>
        <v>168.38727605713228</v>
      </c>
      <c r="K9" s="33">
        <f t="shared" si="0"/>
        <v>0</v>
      </c>
      <c r="L9" s="33">
        <f t="shared" si="0"/>
        <v>81.541079603226535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2.3406835347177988</v>
      </c>
      <c r="S9" s="33">
        <f t="shared" si="0"/>
        <v>55.453095319066207</v>
      </c>
      <c r="T9" s="33">
        <f t="shared" si="0"/>
        <v>246.72890612013234</v>
      </c>
      <c r="U9" s="33">
        <f t="shared" si="0"/>
        <v>0</v>
      </c>
      <c r="V9" s="33">
        <f t="shared" si="0"/>
        <v>8.9525941818295962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3.4460466903543026</v>
      </c>
      <c r="AC9" s="33">
        <f t="shared" si="0"/>
        <v>95.129890988895326</v>
      </c>
      <c r="AD9" s="33">
        <f t="shared" si="0"/>
        <v>38.561881484899693</v>
      </c>
      <c r="AE9" s="33">
        <f t="shared" si="0"/>
        <v>0</v>
      </c>
      <c r="AF9" s="33">
        <f t="shared" si="0"/>
        <v>99.462741036049025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3.4468204191169005</v>
      </c>
      <c r="AM9" s="33">
        <f t="shared" si="0"/>
        <v>58.366686660531791</v>
      </c>
      <c r="AN9" s="33">
        <f t="shared" si="0"/>
        <v>331.79485809523072</v>
      </c>
      <c r="AO9" s="33">
        <f t="shared" si="0"/>
        <v>0</v>
      </c>
      <c r="AP9" s="33">
        <f t="shared" si="0"/>
        <v>48.823797640920631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5.6381809032145913</v>
      </c>
      <c r="AW9" s="33">
        <f>(SUM(AW8))</f>
        <v>43.8304811749653</v>
      </c>
      <c r="AX9" s="33">
        <f t="shared" si="0"/>
        <v>10.972051943166599</v>
      </c>
      <c r="AY9" s="33">
        <f t="shared" si="0"/>
        <v>0</v>
      </c>
      <c r="AZ9" s="33">
        <f t="shared" si="0"/>
        <v>37.468815326527221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1.4015461749578022</v>
      </c>
      <c r="BG9" s="33">
        <f t="shared" si="0"/>
        <v>0.98789448546640013</v>
      </c>
      <c r="BH9" s="33">
        <f t="shared" si="0"/>
        <v>22.560693062166301</v>
      </c>
      <c r="BI9" s="33">
        <f t="shared" si="0"/>
        <v>0</v>
      </c>
      <c r="BJ9" s="33">
        <f t="shared" si="0"/>
        <v>1.9688001230984002</v>
      </c>
      <c r="BK9" s="31">
        <f>SUM(BK8)</f>
        <v>1917.8611372596642</v>
      </c>
    </row>
    <row r="10" spans="1:107">
      <c r="A10" s="16" t="s">
        <v>77</v>
      </c>
      <c r="B10" s="20" t="s">
        <v>3</v>
      </c>
      <c r="C10" s="6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6"/>
    </row>
    <row r="11" spans="1:107">
      <c r="A11" s="16"/>
      <c r="B11" s="29" t="s">
        <v>102</v>
      </c>
      <c r="C11" s="35">
        <v>0</v>
      </c>
      <c r="D11" s="35">
        <v>0.68772673159999997</v>
      </c>
      <c r="E11" s="35">
        <v>0</v>
      </c>
      <c r="F11" s="35">
        <v>0</v>
      </c>
      <c r="G11" s="35">
        <v>0</v>
      </c>
      <c r="H11" s="35">
        <v>0.16306479416570002</v>
      </c>
      <c r="I11" s="35">
        <v>5.1803847E-2</v>
      </c>
      <c r="J11" s="35">
        <v>0</v>
      </c>
      <c r="K11" s="35">
        <v>0</v>
      </c>
      <c r="L11" s="35">
        <v>4.4363969440998998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0.16375933069890006</v>
      </c>
      <c r="S11" s="35">
        <v>9.1267299333299995E-2</v>
      </c>
      <c r="T11" s="35">
        <v>0</v>
      </c>
      <c r="U11" s="35">
        <v>0</v>
      </c>
      <c r="V11" s="35">
        <v>0.25794282393320001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1.0276900658268995</v>
      </c>
      <c r="AC11" s="35">
        <v>0.23279204776649998</v>
      </c>
      <c r="AD11" s="35">
        <v>0</v>
      </c>
      <c r="AE11" s="35">
        <v>0</v>
      </c>
      <c r="AF11" s="35">
        <v>1.9849592733988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0.85305230156049949</v>
      </c>
      <c r="AM11" s="35">
        <v>0</v>
      </c>
      <c r="AN11" s="35">
        <v>0.71617878876660002</v>
      </c>
      <c r="AO11" s="35">
        <v>0</v>
      </c>
      <c r="AP11" s="35">
        <v>1.3223707391659001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0.24664942796450004</v>
      </c>
      <c r="AW11" s="35">
        <v>3.0787633448999001</v>
      </c>
      <c r="AX11" s="35">
        <v>6.6063104929331997</v>
      </c>
      <c r="AY11" s="35">
        <v>0</v>
      </c>
      <c r="AZ11" s="35">
        <v>0.28468433286649997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8.7524226899300006E-2</v>
      </c>
      <c r="BG11" s="35">
        <v>4.7934106699900003E-2</v>
      </c>
      <c r="BH11" s="35">
        <v>0</v>
      </c>
      <c r="BI11" s="35">
        <v>0</v>
      </c>
      <c r="BJ11" s="35">
        <v>0.35018097786660002</v>
      </c>
      <c r="BK11" s="36">
        <f>SUM(C11:BJ11)</f>
        <v>22.691051897446098</v>
      </c>
      <c r="BL11" s="37"/>
      <c r="BO11" s="37"/>
    </row>
    <row r="12" spans="1:107">
      <c r="A12" s="16"/>
      <c r="B12" s="21" t="s">
        <v>86</v>
      </c>
      <c r="C12" s="33">
        <f t="shared" ref="C12:BJ12" si="1">SUM(C11)</f>
        <v>0</v>
      </c>
      <c r="D12" s="33">
        <f t="shared" si="1"/>
        <v>0.68772673159999997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0.16306479416570002</v>
      </c>
      <c r="I12" s="33">
        <f t="shared" si="1"/>
        <v>5.1803847E-2</v>
      </c>
      <c r="J12" s="33">
        <f t="shared" si="1"/>
        <v>0</v>
      </c>
      <c r="K12" s="33">
        <f t="shared" si="1"/>
        <v>0</v>
      </c>
      <c r="L12" s="33">
        <f t="shared" si="1"/>
        <v>4.4363969440998998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0.16375933069890006</v>
      </c>
      <c r="S12" s="33">
        <f t="shared" si="1"/>
        <v>9.1267299333299995E-2</v>
      </c>
      <c r="T12" s="33">
        <f t="shared" si="1"/>
        <v>0</v>
      </c>
      <c r="U12" s="33">
        <f t="shared" si="1"/>
        <v>0</v>
      </c>
      <c r="V12" s="33">
        <f t="shared" si="1"/>
        <v>0.25794282393320001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1.0276900658268995</v>
      </c>
      <c r="AC12" s="33">
        <f t="shared" si="1"/>
        <v>0.23279204776649998</v>
      </c>
      <c r="AD12" s="33">
        <f t="shared" si="1"/>
        <v>0</v>
      </c>
      <c r="AE12" s="33">
        <f t="shared" si="1"/>
        <v>0</v>
      </c>
      <c r="AF12" s="33">
        <f t="shared" si="1"/>
        <v>1.9849592733988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0.85305230156049949</v>
      </c>
      <c r="AM12" s="33">
        <f t="shared" si="1"/>
        <v>0</v>
      </c>
      <c r="AN12" s="33">
        <f t="shared" si="1"/>
        <v>0.71617878876660002</v>
      </c>
      <c r="AO12" s="33">
        <f t="shared" si="1"/>
        <v>0</v>
      </c>
      <c r="AP12" s="33">
        <f t="shared" si="1"/>
        <v>1.3223707391659001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0.24664942796450004</v>
      </c>
      <c r="AW12" s="33">
        <f>(SUM(AW11))</f>
        <v>3.0787633448999001</v>
      </c>
      <c r="AX12" s="33">
        <f t="shared" si="1"/>
        <v>6.6063104929331997</v>
      </c>
      <c r="AY12" s="33">
        <f t="shared" si="1"/>
        <v>0</v>
      </c>
      <c r="AZ12" s="33">
        <f t="shared" si="1"/>
        <v>0.28468433286649997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8.7524226899300006E-2</v>
      </c>
      <c r="BG12" s="33">
        <f t="shared" si="1"/>
        <v>4.7934106699900003E-2</v>
      </c>
      <c r="BH12" s="33">
        <f t="shared" si="1"/>
        <v>0</v>
      </c>
      <c r="BI12" s="33">
        <f t="shared" si="1"/>
        <v>0</v>
      </c>
      <c r="BJ12" s="33">
        <f t="shared" si="1"/>
        <v>0.35018097786660002</v>
      </c>
      <c r="BK12" s="34">
        <f>SUM(BK11)</f>
        <v>22.691051897446098</v>
      </c>
    </row>
    <row r="13" spans="1:107">
      <c r="A13" s="16" t="s">
        <v>78</v>
      </c>
      <c r="B13" s="20" t="s">
        <v>10</v>
      </c>
      <c r="C13" s="65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6"/>
    </row>
    <row r="14" spans="1:107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>
      <c r="A16" s="16" t="s">
        <v>79</v>
      </c>
      <c r="B16" s="20" t="s">
        <v>13</v>
      </c>
      <c r="C16" s="6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6"/>
    </row>
    <row r="17" spans="1:67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>
      <c r="A19" s="16" t="s">
        <v>81</v>
      </c>
      <c r="B19" s="28" t="s">
        <v>97</v>
      </c>
      <c r="C19" s="6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6"/>
    </row>
    <row r="20" spans="1:67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>
      <c r="A22" s="16" t="s">
        <v>82</v>
      </c>
      <c r="B22" s="20" t="s">
        <v>14</v>
      </c>
      <c r="C22" s="6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6"/>
    </row>
    <row r="23" spans="1:67">
      <c r="A23" s="16"/>
      <c r="B23" s="29" t="s">
        <v>103</v>
      </c>
      <c r="C23" s="35">
        <v>0</v>
      </c>
      <c r="D23" s="35">
        <v>0.66767306126659998</v>
      </c>
      <c r="E23" s="35">
        <v>0</v>
      </c>
      <c r="F23" s="35">
        <v>0</v>
      </c>
      <c r="G23" s="35">
        <v>0</v>
      </c>
      <c r="H23" s="35">
        <v>6.2758404299500012E-2</v>
      </c>
      <c r="I23" s="35">
        <v>0.1011368718333</v>
      </c>
      <c r="J23" s="35">
        <v>0</v>
      </c>
      <c r="K23" s="35">
        <v>0</v>
      </c>
      <c r="L23" s="35">
        <v>6.6367350899999997E-2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5.4929755499100008E-2</v>
      </c>
      <c r="S23" s="35">
        <v>0</v>
      </c>
      <c r="T23" s="35">
        <v>0.4360007064666</v>
      </c>
      <c r="U23" s="35">
        <v>0</v>
      </c>
      <c r="V23" s="35">
        <v>0.10518166849989999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2.1541651060534006</v>
      </c>
      <c r="AC23" s="35">
        <v>1.6762538711331001</v>
      </c>
      <c r="AD23" s="35">
        <v>0.30489686030000002</v>
      </c>
      <c r="AE23" s="35">
        <v>0</v>
      </c>
      <c r="AF23" s="35">
        <v>3.3186108282985995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1.3983486623222958</v>
      </c>
      <c r="AM23" s="35">
        <v>0.23189707406660001</v>
      </c>
      <c r="AN23" s="35">
        <v>7.7474466666600003E-2</v>
      </c>
      <c r="AO23" s="35">
        <v>0</v>
      </c>
      <c r="AP23" s="35">
        <v>1.3812512353993995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1.6234441233574988</v>
      </c>
      <c r="AW23" s="35">
        <v>5.3679946963330982</v>
      </c>
      <c r="AX23" s="35">
        <v>1.5237980967333</v>
      </c>
      <c r="AY23" s="35">
        <v>0</v>
      </c>
      <c r="AZ23" s="35">
        <v>2.5589816153320006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0.32757729226360022</v>
      </c>
      <c r="BG23" s="35">
        <v>0.50885540066659996</v>
      </c>
      <c r="BH23" s="35">
        <v>0</v>
      </c>
      <c r="BI23" s="35">
        <v>0</v>
      </c>
      <c r="BJ23" s="35">
        <v>0.29554137373330003</v>
      </c>
      <c r="BK23" s="36">
        <f>SUM(C23:BJ23)</f>
        <v>24.243138521424399</v>
      </c>
      <c r="BL23" s="37"/>
      <c r="BN23" s="37"/>
    </row>
    <row r="24" spans="1:67">
      <c r="A24" s="16"/>
      <c r="B24" s="29" t="s">
        <v>115</v>
      </c>
      <c r="C24" s="35">
        <v>0</v>
      </c>
      <c r="D24" s="35">
        <v>0.65385488923330004</v>
      </c>
      <c r="E24" s="35">
        <v>0</v>
      </c>
      <c r="F24" s="35">
        <v>0</v>
      </c>
      <c r="G24" s="35">
        <v>0</v>
      </c>
      <c r="H24" s="35">
        <v>0.21151666266500002</v>
      </c>
      <c r="I24" s="35">
        <v>4.6698635466599997E-2</v>
      </c>
      <c r="J24" s="35">
        <v>0.85089525539999999</v>
      </c>
      <c r="K24" s="35">
        <v>0</v>
      </c>
      <c r="L24" s="35">
        <v>0.7647999827662999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0.26802394043220013</v>
      </c>
      <c r="S24" s="35">
        <v>7.9609228665999988E-3</v>
      </c>
      <c r="T24" s="35">
        <v>0</v>
      </c>
      <c r="U24" s="35">
        <v>0</v>
      </c>
      <c r="V24" s="35">
        <v>4.30952205666E-2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1.9703872947255001</v>
      </c>
      <c r="AC24" s="35">
        <v>3.3215758946330003</v>
      </c>
      <c r="AD24" s="35">
        <v>0</v>
      </c>
      <c r="AE24" s="35">
        <v>0</v>
      </c>
      <c r="AF24" s="35">
        <v>5.4014752714636973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2.2449409992234957</v>
      </c>
      <c r="AM24" s="35">
        <v>6.9269995218330997</v>
      </c>
      <c r="AN24" s="35">
        <v>7.4194828663998997</v>
      </c>
      <c r="AO24" s="35">
        <v>0</v>
      </c>
      <c r="AP24" s="35">
        <v>4.5170213015303995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2.3247174106237947</v>
      </c>
      <c r="AW24" s="35">
        <v>13.4890818419659</v>
      </c>
      <c r="AX24" s="35">
        <v>0</v>
      </c>
      <c r="AY24" s="35">
        <v>0</v>
      </c>
      <c r="AZ24" s="35">
        <v>9.2711352076639937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0.44413276713079985</v>
      </c>
      <c r="BG24" s="35">
        <v>9.7601730933200015E-2</v>
      </c>
      <c r="BH24" s="35">
        <v>1.3109093314665998</v>
      </c>
      <c r="BI24" s="35">
        <v>0</v>
      </c>
      <c r="BJ24" s="35">
        <v>0.68487723019939994</v>
      </c>
      <c r="BK24" s="36">
        <f>SUM(C24:BJ24)</f>
        <v>62.271184179189383</v>
      </c>
      <c r="BL24" s="37"/>
      <c r="BM24" s="38"/>
      <c r="BN24" s="37"/>
    </row>
    <row r="25" spans="1:67">
      <c r="A25" s="16"/>
      <c r="B25" s="29" t="s">
        <v>104</v>
      </c>
      <c r="C25" s="35">
        <v>0</v>
      </c>
      <c r="D25" s="35">
        <v>8.5221275497998992</v>
      </c>
      <c r="E25" s="35">
        <v>0</v>
      </c>
      <c r="F25" s="35">
        <v>0</v>
      </c>
      <c r="G25" s="35">
        <v>0</v>
      </c>
      <c r="H25" s="35">
        <v>0.21223350549879993</v>
      </c>
      <c r="I25" s="35">
        <v>5.2782394665999996E-3</v>
      </c>
      <c r="J25" s="35">
        <v>0</v>
      </c>
      <c r="K25" s="35">
        <v>0</v>
      </c>
      <c r="L25" s="35">
        <v>0.59004466196640004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0.13092204596619997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0.36718178506509996</v>
      </c>
      <c r="AC25" s="35">
        <v>3.2070483330000002E-4</v>
      </c>
      <c r="AD25" s="35">
        <v>0</v>
      </c>
      <c r="AE25" s="35">
        <v>0</v>
      </c>
      <c r="AF25" s="35">
        <v>3.1762562827992995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0.19940161536629997</v>
      </c>
      <c r="AM25" s="35">
        <v>6.5621595699900004E-2</v>
      </c>
      <c r="AN25" s="35">
        <v>1.9853292899333002</v>
      </c>
      <c r="AO25" s="35">
        <v>0</v>
      </c>
      <c r="AP25" s="35">
        <v>0.6038556516996999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0.76486213356359967</v>
      </c>
      <c r="AW25" s="35">
        <v>17.0798944320331</v>
      </c>
      <c r="AX25" s="35">
        <v>0</v>
      </c>
      <c r="AY25" s="35">
        <v>0</v>
      </c>
      <c r="AZ25" s="35">
        <v>3.2368495490321982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8.1854064965999992E-2</v>
      </c>
      <c r="BG25" s="35">
        <v>0.3290297928666</v>
      </c>
      <c r="BH25" s="35">
        <v>0</v>
      </c>
      <c r="BI25" s="35">
        <v>0</v>
      </c>
      <c r="BJ25" s="35">
        <v>0.65940601959989997</v>
      </c>
      <c r="BK25" s="36">
        <f>SUM(C25:BJ25)</f>
        <v>38.0104689201562</v>
      </c>
      <c r="BM25" s="37"/>
      <c r="BO25" s="37"/>
    </row>
    <row r="26" spans="1:67">
      <c r="A26" s="16"/>
      <c r="B26" s="29" t="s">
        <v>105</v>
      </c>
      <c r="C26" s="35">
        <v>0</v>
      </c>
      <c r="D26" s="35">
        <v>0.73544832059989995</v>
      </c>
      <c r="E26" s="35">
        <v>0</v>
      </c>
      <c r="F26" s="35">
        <v>0</v>
      </c>
      <c r="G26" s="35">
        <v>0</v>
      </c>
      <c r="H26" s="35">
        <v>0.64431271962850001</v>
      </c>
      <c r="I26" s="35">
        <v>1.8323738252997999</v>
      </c>
      <c r="J26" s="35">
        <v>6.6256899899999002</v>
      </c>
      <c r="K26" s="35">
        <v>0</v>
      </c>
      <c r="L26" s="35">
        <v>9.4345536718312992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0.52543140679620015</v>
      </c>
      <c r="S26" s="35">
        <v>0.34736381823320001</v>
      </c>
      <c r="T26" s="35">
        <v>39.427287765324948</v>
      </c>
      <c r="U26" s="35">
        <v>0</v>
      </c>
      <c r="V26" s="35">
        <v>0.85669919053260002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1.4535570469631001</v>
      </c>
      <c r="AC26" s="35">
        <v>15.3972442172323</v>
      </c>
      <c r="AD26" s="35">
        <v>0</v>
      </c>
      <c r="AE26" s="35">
        <v>0</v>
      </c>
      <c r="AF26" s="35">
        <v>35.85273259516196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1.3713439395941995</v>
      </c>
      <c r="AM26" s="35">
        <v>2.8785292333665007</v>
      </c>
      <c r="AN26" s="35">
        <v>1.0061762776333001</v>
      </c>
      <c r="AO26" s="35">
        <v>0</v>
      </c>
      <c r="AP26" s="35">
        <v>10.140569691295996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2.1913872362543994</v>
      </c>
      <c r="AW26" s="35">
        <v>13.705628465965303</v>
      </c>
      <c r="AX26" s="35">
        <v>6.8211630959666003</v>
      </c>
      <c r="AY26" s="35">
        <v>0</v>
      </c>
      <c r="AZ26" s="35">
        <v>14.652720764194113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0.71843636159470048</v>
      </c>
      <c r="BG26" s="35">
        <v>3.9479162072993002</v>
      </c>
      <c r="BH26" s="35">
        <v>4.0450564633999999</v>
      </c>
      <c r="BI26" s="35">
        <v>0</v>
      </c>
      <c r="BJ26" s="35">
        <v>3.9857469263316987</v>
      </c>
      <c r="BK26" s="36">
        <f>SUM(C26:BJ26)</f>
        <v>178.59736923049982</v>
      </c>
      <c r="BL26" s="37"/>
      <c r="BN26" s="37"/>
    </row>
    <row r="27" spans="1:67">
      <c r="A27" s="16"/>
      <c r="B27" s="21" t="s">
        <v>90</v>
      </c>
      <c r="C27" s="33">
        <f>SUM(C23:C26)</f>
        <v>0</v>
      </c>
      <c r="D27" s="33">
        <f t="shared" ref="D27:BJ27" si="7">SUM(D23:D26)</f>
        <v>10.5791038208997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1.1308212920917999</v>
      </c>
      <c r="I27" s="33">
        <f t="shared" si="7"/>
        <v>1.9854875720662999</v>
      </c>
      <c r="J27" s="33">
        <f t="shared" si="7"/>
        <v>7.4765852453999004</v>
      </c>
      <c r="K27" s="33">
        <f t="shared" si="7"/>
        <v>0</v>
      </c>
      <c r="L27" s="33">
        <f t="shared" si="7"/>
        <v>10.855765667463999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0.97930714869370028</v>
      </c>
      <c r="S27" s="33">
        <f t="shared" si="7"/>
        <v>0.3553247410998</v>
      </c>
      <c r="T27" s="33">
        <f t="shared" si="7"/>
        <v>39.863288471791549</v>
      </c>
      <c r="U27" s="33">
        <f t="shared" si="7"/>
        <v>0</v>
      </c>
      <c r="V27" s="33">
        <f t="shared" si="7"/>
        <v>1.0049760795991001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5.9452912328071008</v>
      </c>
      <c r="AC27" s="33">
        <f t="shared" si="7"/>
        <v>20.395394687831701</v>
      </c>
      <c r="AD27" s="33">
        <f t="shared" si="7"/>
        <v>0.30489686030000002</v>
      </c>
      <c r="AE27" s="33">
        <f t="shared" si="7"/>
        <v>0</v>
      </c>
      <c r="AF27" s="33">
        <f t="shared" si="7"/>
        <v>47.749074977723552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5.2140352165062911</v>
      </c>
      <c r="AM27" s="33">
        <f t="shared" si="7"/>
        <v>10.1030474249661</v>
      </c>
      <c r="AN27" s="33">
        <f t="shared" si="7"/>
        <v>10.488462900633099</v>
      </c>
      <c r="AO27" s="33">
        <f t="shared" si="7"/>
        <v>0</v>
      </c>
      <c r="AP27" s="33">
        <f t="shared" si="7"/>
        <v>16.642697879925493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6.9044109037992936</v>
      </c>
      <c r="AW27" s="33">
        <f t="shared" si="7"/>
        <v>49.642599436297402</v>
      </c>
      <c r="AX27" s="33">
        <f t="shared" si="7"/>
        <v>8.3449611926999001</v>
      </c>
      <c r="AY27" s="33">
        <f t="shared" si="7"/>
        <v>0</v>
      </c>
      <c r="AZ27" s="33">
        <f t="shared" si="7"/>
        <v>29.719687136222305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1.5720004859551007</v>
      </c>
      <c r="BG27" s="33">
        <f t="shared" si="7"/>
        <v>4.8834031317657001</v>
      </c>
      <c r="BH27" s="33">
        <f t="shared" si="7"/>
        <v>5.3559657948665995</v>
      </c>
      <c r="BI27" s="33">
        <f t="shared" si="7"/>
        <v>0</v>
      </c>
      <c r="BJ27" s="33">
        <f t="shared" si="7"/>
        <v>5.6255715498642989</v>
      </c>
      <c r="BK27" s="33">
        <f>SUM(BK23:BK26)</f>
        <v>303.12216085126977</v>
      </c>
    </row>
    <row r="28" spans="1:67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192.80011688319928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5.4630843856418023</v>
      </c>
      <c r="I28" s="33">
        <f t="shared" si="8"/>
        <v>366.93112302298101</v>
      </c>
      <c r="J28" s="33">
        <f t="shared" si="8"/>
        <v>175.86386130253217</v>
      </c>
      <c r="K28" s="33">
        <f t="shared" si="8"/>
        <v>0</v>
      </c>
      <c r="L28" s="33">
        <f t="shared" si="8"/>
        <v>96.833242214790431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3.4837500141103992</v>
      </c>
      <c r="S28" s="33">
        <f t="shared" si="8"/>
        <v>55.89968735949931</v>
      </c>
      <c r="T28" s="33">
        <f t="shared" si="8"/>
        <v>286.59219459192389</v>
      </c>
      <c r="U28" s="33">
        <f t="shared" si="8"/>
        <v>0</v>
      </c>
      <c r="V28" s="33">
        <f t="shared" si="8"/>
        <v>10.215513085361897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10.419027988988303</v>
      </c>
      <c r="AC28" s="33">
        <f t="shared" si="8"/>
        <v>115.75807772449352</v>
      </c>
      <c r="AD28" s="33">
        <f t="shared" si="8"/>
        <v>38.866778345199691</v>
      </c>
      <c r="AE28" s="33">
        <f t="shared" si="8"/>
        <v>0</v>
      </c>
      <c r="AF28" s="33">
        <f t="shared" si="8"/>
        <v>149.19677528717136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9.5139079371836921</v>
      </c>
      <c r="AM28" s="33">
        <f t="shared" si="9"/>
        <v>68.46973408549789</v>
      </c>
      <c r="AN28" s="33">
        <f t="shared" si="9"/>
        <v>342.99949978463047</v>
      </c>
      <c r="AO28" s="33">
        <f t="shared" si="9"/>
        <v>0</v>
      </c>
      <c r="AP28" s="33">
        <f t="shared" si="9"/>
        <v>66.788866260012014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12.789241234978384</v>
      </c>
      <c r="AW28" s="33">
        <f t="shared" si="9"/>
        <v>96.5518439561626</v>
      </c>
      <c r="AX28" s="33">
        <f t="shared" si="9"/>
        <v>25.9233236287997</v>
      </c>
      <c r="AY28" s="33">
        <f t="shared" si="9"/>
        <v>0</v>
      </c>
      <c r="AZ28" s="33">
        <f t="shared" si="9"/>
        <v>67.473186795616016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3.0610708878122028</v>
      </c>
      <c r="BG28" s="33">
        <f t="shared" si="9"/>
        <v>5.9192317239320005</v>
      </c>
      <c r="BH28" s="33">
        <f t="shared" si="9"/>
        <v>27.9166588570329</v>
      </c>
      <c r="BI28" s="33">
        <f t="shared" si="9"/>
        <v>0</v>
      </c>
      <c r="BJ28" s="33">
        <f t="shared" si="9"/>
        <v>7.9445526508292996</v>
      </c>
      <c r="BK28" s="33">
        <f t="shared" si="9"/>
        <v>2243.6743500083803</v>
      </c>
    </row>
    <row r="29" spans="1:67" ht="3.75" customHeight="1">
      <c r="A29" s="16"/>
      <c r="B29" s="23"/>
      <c r="C29" s="65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6"/>
    </row>
    <row r="30" spans="1:67">
      <c r="A30" s="16" t="s">
        <v>1</v>
      </c>
      <c r="B30" s="19" t="s">
        <v>7</v>
      </c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6"/>
    </row>
    <row r="31" spans="1:67" s="4" customFormat="1">
      <c r="A31" s="16" t="s">
        <v>76</v>
      </c>
      <c r="B31" s="20" t="s">
        <v>2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9"/>
    </row>
    <row r="32" spans="1:67" s="43" customFormat="1">
      <c r="A32" s="40"/>
      <c r="B32" s="41" t="s">
        <v>106</v>
      </c>
      <c r="C32" s="35">
        <v>0</v>
      </c>
      <c r="D32" s="35">
        <v>0.76935318183330004</v>
      </c>
      <c r="E32" s="35">
        <v>0</v>
      </c>
      <c r="F32" s="35">
        <v>0</v>
      </c>
      <c r="G32" s="35">
        <v>0</v>
      </c>
      <c r="H32" s="35">
        <v>14.590105157982967</v>
      </c>
      <c r="I32" s="35">
        <v>0.4730139407981</v>
      </c>
      <c r="J32" s="35">
        <v>0</v>
      </c>
      <c r="K32" s="35">
        <v>0</v>
      </c>
      <c r="L32" s="35">
        <v>2.1338734087062652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10.298640906227041</v>
      </c>
      <c r="S32" s="35">
        <v>0.48246970713250015</v>
      </c>
      <c r="T32" s="35">
        <v>0</v>
      </c>
      <c r="U32" s="35">
        <v>0</v>
      </c>
      <c r="V32" s="35">
        <v>0.65892862709910016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78.895384219560114</v>
      </c>
      <c r="AC32" s="35">
        <v>3.7978387692279996</v>
      </c>
      <c r="AD32" s="35">
        <v>0</v>
      </c>
      <c r="AE32" s="35">
        <v>0</v>
      </c>
      <c r="AF32" s="35">
        <v>22.489070710151484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69.394116306836111</v>
      </c>
      <c r="AM32" s="35">
        <v>2.221301826363101</v>
      </c>
      <c r="AN32" s="35">
        <v>0</v>
      </c>
      <c r="AO32" s="35">
        <v>0</v>
      </c>
      <c r="AP32" s="35">
        <v>12.214549364023592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240.73054943755577</v>
      </c>
      <c r="AW32" s="35">
        <v>19.281429570702688</v>
      </c>
      <c r="AX32" s="35">
        <v>0</v>
      </c>
      <c r="AY32" s="35">
        <v>0</v>
      </c>
      <c r="AZ32" s="35">
        <v>52.269465894642565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49.65613060402292</v>
      </c>
      <c r="BG32" s="35">
        <v>2.6939852481946986</v>
      </c>
      <c r="BH32" s="35">
        <v>0</v>
      </c>
      <c r="BI32" s="35">
        <v>0</v>
      </c>
      <c r="BJ32" s="35">
        <v>4.5439496499298997</v>
      </c>
      <c r="BK32" s="42">
        <f>SUM(C32:BJ32)</f>
        <v>587.59415653099029</v>
      </c>
    </row>
    <row r="33" spans="1:67" s="4" customFormat="1">
      <c r="A33" s="16"/>
      <c r="B33" s="21" t="s">
        <v>85</v>
      </c>
      <c r="C33" s="33">
        <f>SUM(C32)</f>
        <v>0</v>
      </c>
      <c r="D33" s="33">
        <f t="shared" ref="D33:BJ33" si="10">SUM(D32)</f>
        <v>0.76935318183330004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14.590105157982967</v>
      </c>
      <c r="I33" s="33">
        <f t="shared" si="10"/>
        <v>0.4730139407981</v>
      </c>
      <c r="J33" s="33">
        <f t="shared" si="10"/>
        <v>0</v>
      </c>
      <c r="K33" s="33">
        <f t="shared" si="10"/>
        <v>0</v>
      </c>
      <c r="L33" s="33">
        <f t="shared" si="10"/>
        <v>2.1338734087062652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10.298640906227041</v>
      </c>
      <c r="S33" s="33">
        <f t="shared" si="10"/>
        <v>0.48246970713250015</v>
      </c>
      <c r="T33" s="33">
        <f t="shared" si="10"/>
        <v>0</v>
      </c>
      <c r="U33" s="33">
        <f t="shared" si="10"/>
        <v>0</v>
      </c>
      <c r="V33" s="33">
        <f t="shared" si="10"/>
        <v>0.65892862709910016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78.895384219560114</v>
      </c>
      <c r="AC33" s="33">
        <f t="shared" si="10"/>
        <v>3.7978387692279996</v>
      </c>
      <c r="AD33" s="33">
        <f t="shared" si="10"/>
        <v>0</v>
      </c>
      <c r="AE33" s="33">
        <f t="shared" si="10"/>
        <v>0</v>
      </c>
      <c r="AF33" s="33">
        <f t="shared" si="10"/>
        <v>22.489070710151484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69.394116306836111</v>
      </c>
      <c r="AM33" s="33">
        <f t="shared" si="10"/>
        <v>2.221301826363101</v>
      </c>
      <c r="AN33" s="33">
        <f t="shared" si="10"/>
        <v>0</v>
      </c>
      <c r="AO33" s="33">
        <f t="shared" si="10"/>
        <v>0</v>
      </c>
      <c r="AP33" s="33">
        <f t="shared" si="10"/>
        <v>12.214549364023592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240.73054943755577</v>
      </c>
      <c r="AW33" s="33">
        <f t="shared" si="10"/>
        <v>19.281429570702688</v>
      </c>
      <c r="AX33" s="33">
        <f t="shared" si="10"/>
        <v>0</v>
      </c>
      <c r="AY33" s="33">
        <f t="shared" si="10"/>
        <v>0</v>
      </c>
      <c r="AZ33" s="33">
        <f t="shared" si="10"/>
        <v>52.269465894642565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49.65613060402292</v>
      </c>
      <c r="BG33" s="33">
        <f t="shared" si="10"/>
        <v>2.6939852481946986</v>
      </c>
      <c r="BH33" s="33">
        <f t="shared" si="10"/>
        <v>0</v>
      </c>
      <c r="BI33" s="33">
        <f t="shared" si="10"/>
        <v>0</v>
      </c>
      <c r="BJ33" s="33">
        <f t="shared" si="10"/>
        <v>4.5439496499298997</v>
      </c>
      <c r="BK33" s="33">
        <f>SUM(BK32)</f>
        <v>587.59415653099029</v>
      </c>
    </row>
    <row r="34" spans="1:67">
      <c r="A34" s="16" t="s">
        <v>77</v>
      </c>
      <c r="B34" s="20" t="s">
        <v>15</v>
      </c>
      <c r="C34" s="65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6"/>
    </row>
    <row r="35" spans="1:67">
      <c r="A35" s="16"/>
      <c r="B35" s="29" t="s">
        <v>107</v>
      </c>
      <c r="C35" s="35">
        <v>0</v>
      </c>
      <c r="D35" s="35">
        <v>0.74756790969999998</v>
      </c>
      <c r="E35" s="35">
        <v>0</v>
      </c>
      <c r="F35" s="35">
        <v>0</v>
      </c>
      <c r="G35" s="35">
        <v>0</v>
      </c>
      <c r="H35" s="35">
        <v>4.8726207609759973</v>
      </c>
      <c r="I35" s="35">
        <v>1.1614087582330002</v>
      </c>
      <c r="J35" s="35">
        <v>0</v>
      </c>
      <c r="K35" s="35">
        <v>0</v>
      </c>
      <c r="L35" s="35">
        <v>3.5130549340649986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1.9261509472182006</v>
      </c>
      <c r="S35" s="35">
        <v>3.2655520599899998E-2</v>
      </c>
      <c r="T35" s="35">
        <v>0</v>
      </c>
      <c r="U35" s="35">
        <v>0</v>
      </c>
      <c r="V35" s="35">
        <v>0.72503708109890019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36.972484627078146</v>
      </c>
      <c r="AC35" s="35">
        <v>1.4498260082989998</v>
      </c>
      <c r="AD35" s="35">
        <v>2.5440382548333003</v>
      </c>
      <c r="AE35" s="35">
        <v>0</v>
      </c>
      <c r="AF35" s="35">
        <v>19.729919490019693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35.144965543437792</v>
      </c>
      <c r="AM35" s="35">
        <v>0.25003766969959995</v>
      </c>
      <c r="AN35" s="35">
        <v>0</v>
      </c>
      <c r="AO35" s="35">
        <v>0</v>
      </c>
      <c r="AP35" s="35">
        <v>6.5610394808924966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103.36083014551579</v>
      </c>
      <c r="AW35" s="35">
        <v>12.054379702395504</v>
      </c>
      <c r="AX35" s="35">
        <v>0</v>
      </c>
      <c r="AY35" s="35">
        <v>0</v>
      </c>
      <c r="AZ35" s="35">
        <v>64.216229767478112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20.083791612260935</v>
      </c>
      <c r="BG35" s="35">
        <v>7.1722926957661004</v>
      </c>
      <c r="BH35" s="35">
        <v>0</v>
      </c>
      <c r="BI35" s="35">
        <v>0</v>
      </c>
      <c r="BJ35" s="35">
        <v>5.4215667135971986</v>
      </c>
      <c r="BK35" s="36">
        <f>SUM(C35:BJ35)</f>
        <v>327.93989762316465</v>
      </c>
      <c r="BM35" s="37"/>
      <c r="BO35" s="37"/>
    </row>
    <row r="36" spans="1:67">
      <c r="A36" s="16"/>
      <c r="B36" s="29" t="s">
        <v>126</v>
      </c>
      <c r="C36" s="35">
        <v>0</v>
      </c>
      <c r="D36" s="35">
        <v>0.54503157236660005</v>
      </c>
      <c r="E36" s="35">
        <v>0</v>
      </c>
      <c r="F36" s="35">
        <v>0</v>
      </c>
      <c r="G36" s="35">
        <v>0</v>
      </c>
      <c r="H36" s="35">
        <v>0.27141708489500072</v>
      </c>
      <c r="I36" s="35">
        <v>0</v>
      </c>
      <c r="J36" s="35">
        <v>0</v>
      </c>
      <c r="K36" s="35">
        <v>0</v>
      </c>
      <c r="L36" s="35">
        <v>0.46967567403289984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0.2178752359293</v>
      </c>
      <c r="S36" s="35">
        <v>3.41357910333E-2</v>
      </c>
      <c r="T36" s="35">
        <v>0</v>
      </c>
      <c r="U36" s="35">
        <v>0</v>
      </c>
      <c r="V36" s="35">
        <v>0.1561437299666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20.87359795141689</v>
      </c>
      <c r="AC36" s="35">
        <v>3.1409367958307</v>
      </c>
      <c r="AD36" s="35">
        <v>0</v>
      </c>
      <c r="AE36" s="35">
        <v>0</v>
      </c>
      <c r="AF36" s="35">
        <v>32.062829768215543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21.864632706518492</v>
      </c>
      <c r="AM36" s="35">
        <v>2.0836123750317999</v>
      </c>
      <c r="AN36" s="35">
        <v>0</v>
      </c>
      <c r="AO36" s="35">
        <v>0</v>
      </c>
      <c r="AP36" s="35">
        <v>17.642372073954654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1.564457521286702</v>
      </c>
      <c r="AW36" s="35">
        <v>0.61813754713320002</v>
      </c>
      <c r="AX36" s="35">
        <v>0</v>
      </c>
      <c r="AY36" s="35">
        <v>0</v>
      </c>
      <c r="AZ36" s="35">
        <v>1.3962237795992996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0.87724497495850107</v>
      </c>
      <c r="BG36" s="35">
        <v>4.1647296533300009E-2</v>
      </c>
      <c r="BH36" s="35">
        <v>0</v>
      </c>
      <c r="BI36" s="35">
        <v>0</v>
      </c>
      <c r="BJ36" s="35">
        <v>0.63782474439980019</v>
      </c>
      <c r="BK36" s="36">
        <f>SUM(C36:BJ36)</f>
        <v>104.49779662310259</v>
      </c>
      <c r="BM36" s="37"/>
      <c r="BO36" s="37"/>
    </row>
    <row r="37" spans="1:67">
      <c r="A37" s="16"/>
      <c r="B37" s="29" t="s">
        <v>117</v>
      </c>
      <c r="C37" s="35">
        <v>0</v>
      </c>
      <c r="D37" s="35">
        <v>0.52872127920000001</v>
      </c>
      <c r="E37" s="35">
        <v>0</v>
      </c>
      <c r="F37" s="35">
        <v>0</v>
      </c>
      <c r="G37" s="35">
        <v>0</v>
      </c>
      <c r="H37" s="35">
        <v>2.072573032625499</v>
      </c>
      <c r="I37" s="35">
        <v>1.16982943E-2</v>
      </c>
      <c r="J37" s="35">
        <v>0</v>
      </c>
      <c r="K37" s="35">
        <v>0</v>
      </c>
      <c r="L37" s="35">
        <v>0.74285830863290003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1.7091366393922021</v>
      </c>
      <c r="S37" s="35">
        <v>1.2750007144998998</v>
      </c>
      <c r="T37" s="35">
        <v>0</v>
      </c>
      <c r="U37" s="35">
        <v>0</v>
      </c>
      <c r="V37" s="35">
        <v>0.39176698993309989</v>
      </c>
      <c r="W37" s="35">
        <v>0</v>
      </c>
      <c r="X37" s="35">
        <v>6.6666666000000009E-6</v>
      </c>
      <c r="Y37" s="35">
        <v>0</v>
      </c>
      <c r="Z37" s="35">
        <v>0</v>
      </c>
      <c r="AA37" s="35">
        <v>0</v>
      </c>
      <c r="AB37" s="35">
        <v>37.622842183435012</v>
      </c>
      <c r="AC37" s="35">
        <v>4.9212801529965056</v>
      </c>
      <c r="AD37" s="35">
        <v>0</v>
      </c>
      <c r="AE37" s="35">
        <v>0</v>
      </c>
      <c r="AF37" s="35">
        <v>45.650703817868362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47.83894582767519</v>
      </c>
      <c r="AM37" s="35">
        <v>4.4724499292639042</v>
      </c>
      <c r="AN37" s="35">
        <v>0.16907999999989998</v>
      </c>
      <c r="AO37" s="35">
        <v>0</v>
      </c>
      <c r="AP37" s="35">
        <v>32.725878581573802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9.0046713521879216</v>
      </c>
      <c r="AW37" s="35">
        <v>1.8673899075656999</v>
      </c>
      <c r="AX37" s="35">
        <v>0</v>
      </c>
      <c r="AY37" s="35">
        <v>0</v>
      </c>
      <c r="AZ37" s="35">
        <v>8.2038738010291983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4.6125917305819204</v>
      </c>
      <c r="BG37" s="35">
        <v>0.52626633993309979</v>
      </c>
      <c r="BH37" s="35">
        <v>0</v>
      </c>
      <c r="BI37" s="35">
        <v>0</v>
      </c>
      <c r="BJ37" s="35">
        <v>2.7333574726982</v>
      </c>
      <c r="BK37" s="36">
        <f>SUM(C37:BJ37)</f>
        <v>207.08109302205892</v>
      </c>
      <c r="BM37" s="37"/>
      <c r="BO37" s="37"/>
    </row>
    <row r="38" spans="1:67">
      <c r="A38" s="16"/>
      <c r="B38" s="29" t="s">
        <v>124</v>
      </c>
      <c r="C38" s="35">
        <v>0</v>
      </c>
      <c r="D38" s="35">
        <v>0.57020958056659998</v>
      </c>
      <c r="E38" s="35">
        <v>0</v>
      </c>
      <c r="F38" s="35">
        <v>0</v>
      </c>
      <c r="G38" s="35">
        <v>0</v>
      </c>
      <c r="H38" s="35">
        <v>1.3258202384954003</v>
      </c>
      <c r="I38" s="35">
        <v>0.1005235</v>
      </c>
      <c r="J38" s="35">
        <v>0</v>
      </c>
      <c r="K38" s="35">
        <v>0</v>
      </c>
      <c r="L38" s="35">
        <v>1.7483959608328998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0.83813030926120025</v>
      </c>
      <c r="S38" s="35">
        <v>0</v>
      </c>
      <c r="T38" s="35">
        <v>0</v>
      </c>
      <c r="U38" s="35">
        <v>0</v>
      </c>
      <c r="V38" s="35">
        <v>0.25251634323319999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25.916114959918385</v>
      </c>
      <c r="AC38" s="35">
        <v>4.4313955536636005</v>
      </c>
      <c r="AD38" s="35">
        <v>0</v>
      </c>
      <c r="AE38" s="35">
        <v>0</v>
      </c>
      <c r="AF38" s="35">
        <v>33.29477003554495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26.761567242824306</v>
      </c>
      <c r="AM38" s="35">
        <v>4.3057027019646004</v>
      </c>
      <c r="AN38" s="35">
        <v>0</v>
      </c>
      <c r="AO38" s="35">
        <v>0</v>
      </c>
      <c r="AP38" s="35">
        <v>16.141823229053696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6.3804743511032109</v>
      </c>
      <c r="AW38" s="35">
        <v>0.35869253773260001</v>
      </c>
      <c r="AX38" s="35">
        <v>0</v>
      </c>
      <c r="AY38" s="35">
        <v>0</v>
      </c>
      <c r="AZ38" s="35">
        <v>4.574732503330301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4.0869463474522139</v>
      </c>
      <c r="BG38" s="35">
        <v>0.19566888099959998</v>
      </c>
      <c r="BH38" s="35">
        <v>0</v>
      </c>
      <c r="BI38" s="35">
        <v>0</v>
      </c>
      <c r="BJ38" s="35">
        <v>1.7994353922650994</v>
      </c>
      <c r="BK38" s="36">
        <f t="shared" ref="BK38:BK41" si="11">SUM(C38:BJ38)</f>
        <v>133.08291966824186</v>
      </c>
      <c r="BM38" s="37"/>
      <c r="BO38" s="37"/>
    </row>
    <row r="39" spans="1:67">
      <c r="A39" s="16"/>
      <c r="B39" s="29" t="s">
        <v>127</v>
      </c>
      <c r="C39" s="35">
        <v>0</v>
      </c>
      <c r="D39" s="35">
        <v>0.3778265200666</v>
      </c>
      <c r="E39" s="35">
        <v>0</v>
      </c>
      <c r="F39" s="35">
        <v>0</v>
      </c>
      <c r="G39" s="35">
        <v>0</v>
      </c>
      <c r="H39" s="35">
        <v>0.18025812762989976</v>
      </c>
      <c r="I39" s="35">
        <v>5.2633333332999998E-3</v>
      </c>
      <c r="J39" s="35">
        <v>0</v>
      </c>
      <c r="K39" s="35">
        <v>0</v>
      </c>
      <c r="L39" s="35">
        <v>3.5255657099999997E-2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0.21556951702909985</v>
      </c>
      <c r="S39" s="35">
        <v>5.3647703666E-3</v>
      </c>
      <c r="T39" s="35">
        <v>0</v>
      </c>
      <c r="U39" s="35">
        <v>0</v>
      </c>
      <c r="V39" s="35">
        <v>8.3160666666499988E-2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5.9173997913511185</v>
      </c>
      <c r="AC39" s="35">
        <v>0.9870183333328999</v>
      </c>
      <c r="AD39" s="35">
        <v>0</v>
      </c>
      <c r="AE39" s="35">
        <v>0</v>
      </c>
      <c r="AF39" s="35">
        <v>8.6785259530274939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6.7553467419982418</v>
      </c>
      <c r="AM39" s="35">
        <v>0.92313545339949976</v>
      </c>
      <c r="AN39" s="35">
        <v>0</v>
      </c>
      <c r="AO39" s="35">
        <v>0</v>
      </c>
      <c r="AP39" s="35">
        <v>5.3830692620621017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1.093427818353395</v>
      </c>
      <c r="AW39" s="35">
        <v>3.9035691866399991E-2</v>
      </c>
      <c r="AX39" s="35">
        <v>0</v>
      </c>
      <c r="AY39" s="35">
        <v>0</v>
      </c>
      <c r="AZ39" s="35">
        <v>1.1629229122324998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0.46465590065969997</v>
      </c>
      <c r="BG39" s="35">
        <v>1.03896666666E-2</v>
      </c>
      <c r="BH39" s="35">
        <v>0</v>
      </c>
      <c r="BI39" s="35">
        <v>0</v>
      </c>
      <c r="BJ39" s="35">
        <v>0.20972999933310005</v>
      </c>
      <c r="BK39" s="36">
        <f t="shared" si="11"/>
        <v>32.52735611647504</v>
      </c>
      <c r="BM39" s="37"/>
      <c r="BO39" s="37"/>
    </row>
    <row r="40" spans="1:67">
      <c r="A40" s="16"/>
      <c r="B40" s="29" t="s">
        <v>108</v>
      </c>
      <c r="C40" s="35">
        <v>0</v>
      </c>
      <c r="D40" s="35">
        <v>0.72845269583329997</v>
      </c>
      <c r="E40" s="35">
        <v>0</v>
      </c>
      <c r="F40" s="35">
        <v>0</v>
      </c>
      <c r="G40" s="35">
        <v>0</v>
      </c>
      <c r="H40" s="35">
        <v>5.7195586610335987</v>
      </c>
      <c r="I40" s="35">
        <v>4.9618037626763707</v>
      </c>
      <c r="J40" s="35">
        <v>0</v>
      </c>
      <c r="K40" s="35">
        <v>0</v>
      </c>
      <c r="L40" s="35">
        <v>1.9092169231650995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2.9410668967419991</v>
      </c>
      <c r="S40" s="35">
        <v>3.6620325408665999</v>
      </c>
      <c r="T40" s="35">
        <v>0</v>
      </c>
      <c r="U40" s="35">
        <v>0</v>
      </c>
      <c r="V40" s="35">
        <v>0.95749781563220016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74.581034383600567</v>
      </c>
      <c r="AC40" s="35">
        <v>6.8339358888979014</v>
      </c>
      <c r="AD40" s="35">
        <v>2.5663847508000002</v>
      </c>
      <c r="AE40" s="35">
        <v>0</v>
      </c>
      <c r="AF40" s="35">
        <v>26.520006536650595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75.02851466930278</v>
      </c>
      <c r="AM40" s="35">
        <v>1.2486337460657002</v>
      </c>
      <c r="AN40" s="35">
        <v>0</v>
      </c>
      <c r="AO40" s="35">
        <v>1.0173722036000001</v>
      </c>
      <c r="AP40" s="35">
        <v>13.682745002221099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82.248318680245703</v>
      </c>
      <c r="AW40" s="35">
        <v>6.7758284226290018</v>
      </c>
      <c r="AX40" s="35">
        <v>0</v>
      </c>
      <c r="AY40" s="35">
        <v>0</v>
      </c>
      <c r="AZ40" s="35">
        <v>39.045937246715816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18.947409084321947</v>
      </c>
      <c r="BG40" s="35">
        <v>0.48023680426600007</v>
      </c>
      <c r="BH40" s="35">
        <v>0</v>
      </c>
      <c r="BI40" s="35">
        <v>0</v>
      </c>
      <c r="BJ40" s="35">
        <v>2.924134539897401</v>
      </c>
      <c r="BK40" s="36">
        <f t="shared" ref="BK40" si="12">SUM(C40:BJ40)</f>
        <v>372.78012125516369</v>
      </c>
      <c r="BM40" s="37"/>
      <c r="BO40" s="37"/>
    </row>
    <row r="41" spans="1:67">
      <c r="A41" s="16"/>
      <c r="B41" s="29" t="s">
        <v>125</v>
      </c>
      <c r="C41" s="35">
        <v>0</v>
      </c>
      <c r="D41" s="35">
        <v>0.52802727900000002</v>
      </c>
      <c r="E41" s="35">
        <v>0</v>
      </c>
      <c r="F41" s="35">
        <v>0</v>
      </c>
      <c r="G41" s="35">
        <v>0</v>
      </c>
      <c r="H41" s="35">
        <v>0.55075482579280111</v>
      </c>
      <c r="I41" s="35">
        <v>4.2326666666599996E-2</v>
      </c>
      <c r="J41" s="35">
        <v>0</v>
      </c>
      <c r="K41" s="35">
        <v>0</v>
      </c>
      <c r="L41" s="35">
        <v>0.82070104219939988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0.54173815405930104</v>
      </c>
      <c r="S41" s="35">
        <v>0</v>
      </c>
      <c r="T41" s="35">
        <v>0</v>
      </c>
      <c r="U41" s="35">
        <v>0</v>
      </c>
      <c r="V41" s="35">
        <v>0.3244365676664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23.820113518387398</v>
      </c>
      <c r="AC41" s="35">
        <v>4.9112154679978035</v>
      </c>
      <c r="AD41" s="35">
        <v>0</v>
      </c>
      <c r="AE41" s="35">
        <v>0</v>
      </c>
      <c r="AF41" s="35">
        <v>38.403404862907415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28.596614658987555</v>
      </c>
      <c r="AM41" s="35">
        <v>5.1911023562976029</v>
      </c>
      <c r="AN41" s="35">
        <v>0</v>
      </c>
      <c r="AO41" s="35">
        <v>0</v>
      </c>
      <c r="AP41" s="35">
        <v>24.911913790648494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3.3294665871358213</v>
      </c>
      <c r="AW41" s="35">
        <v>0.53956629659970001</v>
      </c>
      <c r="AX41" s="35">
        <v>0</v>
      </c>
      <c r="AY41" s="35">
        <v>0</v>
      </c>
      <c r="AZ41" s="35">
        <v>2.0984630380986009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1.5279940630487028</v>
      </c>
      <c r="BG41" s="35">
        <v>0.52231629999989992</v>
      </c>
      <c r="BH41" s="35">
        <v>5.1663333333300004E-2</v>
      </c>
      <c r="BI41" s="35">
        <v>0</v>
      </c>
      <c r="BJ41" s="35">
        <v>0.73529198393250039</v>
      </c>
      <c r="BK41" s="36">
        <f t="shared" si="11"/>
        <v>137.44711079275928</v>
      </c>
      <c r="BM41" s="37"/>
      <c r="BO41" s="37"/>
    </row>
    <row r="42" spans="1:67">
      <c r="A42" s="16"/>
      <c r="B42" s="29" t="s">
        <v>128</v>
      </c>
      <c r="C42" s="35">
        <v>0</v>
      </c>
      <c r="D42" s="35">
        <v>0.54553897193329992</v>
      </c>
      <c r="E42" s="35">
        <v>0</v>
      </c>
      <c r="F42" s="35">
        <v>0</v>
      </c>
      <c r="G42" s="35">
        <v>0</v>
      </c>
      <c r="H42" s="35">
        <v>3.0374673814716071</v>
      </c>
      <c r="I42" s="35">
        <v>4.4240554566400005E-2</v>
      </c>
      <c r="J42" s="35">
        <v>0</v>
      </c>
      <c r="K42" s="35">
        <v>0</v>
      </c>
      <c r="L42" s="35">
        <v>0.70054065096600027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2.0520407052736989</v>
      </c>
      <c r="S42" s="35">
        <v>2.9426476099799998E-2</v>
      </c>
      <c r="T42" s="35">
        <v>0</v>
      </c>
      <c r="U42" s="35">
        <v>0</v>
      </c>
      <c r="V42" s="35">
        <v>0.38880374123270001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47.3641424246212</v>
      </c>
      <c r="AC42" s="35">
        <v>5.1967968729961971</v>
      </c>
      <c r="AD42" s="35">
        <v>0</v>
      </c>
      <c r="AE42" s="35">
        <v>0</v>
      </c>
      <c r="AF42" s="35">
        <v>38.252932687238911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52.578684572801976</v>
      </c>
      <c r="AM42" s="35">
        <v>1.9710415953309999</v>
      </c>
      <c r="AN42" s="35">
        <v>0</v>
      </c>
      <c r="AO42" s="35">
        <v>0</v>
      </c>
      <c r="AP42" s="35">
        <v>19.914076865180917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10.144396572727064</v>
      </c>
      <c r="AW42" s="35">
        <v>2.2131230197986995</v>
      </c>
      <c r="AX42" s="35">
        <v>0</v>
      </c>
      <c r="AY42" s="35">
        <v>0</v>
      </c>
      <c r="AZ42" s="35">
        <v>5.5951087609631012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4.7300852069822898</v>
      </c>
      <c r="BG42" s="35">
        <v>8.6879257066100002E-2</v>
      </c>
      <c r="BH42" s="35">
        <v>0.47796405559999999</v>
      </c>
      <c r="BI42" s="35">
        <v>0</v>
      </c>
      <c r="BJ42" s="35">
        <v>2.0261787806645</v>
      </c>
      <c r="BK42" s="36">
        <f>SUM(C42:BJ42)</f>
        <v>197.34946915351549</v>
      </c>
      <c r="BM42" s="37"/>
      <c r="BO42" s="37"/>
    </row>
    <row r="43" spans="1:67">
      <c r="A43" s="16"/>
      <c r="B43" s="29" t="s">
        <v>109</v>
      </c>
      <c r="C43" s="35">
        <v>0</v>
      </c>
      <c r="D43" s="35">
        <v>2.8979862186333003</v>
      </c>
      <c r="E43" s="35">
        <v>0</v>
      </c>
      <c r="F43" s="35">
        <v>0</v>
      </c>
      <c r="G43" s="35">
        <v>0</v>
      </c>
      <c r="H43" s="35">
        <v>2.7208952331505967</v>
      </c>
      <c r="I43" s="35">
        <v>62.88131351506631</v>
      </c>
      <c r="J43" s="35">
        <v>0</v>
      </c>
      <c r="K43" s="35">
        <v>0</v>
      </c>
      <c r="L43" s="35">
        <v>3.9888893737986995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1.4093415192847984</v>
      </c>
      <c r="S43" s="35">
        <v>8.2891487039663989</v>
      </c>
      <c r="T43" s="35">
        <v>0</v>
      </c>
      <c r="U43" s="35">
        <v>0</v>
      </c>
      <c r="V43" s="35">
        <v>0.2366717777663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19.936989458568252</v>
      </c>
      <c r="AC43" s="35">
        <v>2.6657157117321018</v>
      </c>
      <c r="AD43" s="35">
        <v>0.51914275943329991</v>
      </c>
      <c r="AE43" s="35">
        <v>0</v>
      </c>
      <c r="AF43" s="35">
        <v>7.8925985444972007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16.910330242109808</v>
      </c>
      <c r="AM43" s="35">
        <v>2.1950593750995018</v>
      </c>
      <c r="AN43" s="35">
        <v>0</v>
      </c>
      <c r="AO43" s="35">
        <v>0</v>
      </c>
      <c r="AP43" s="35">
        <v>2.6387110490650003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20.011402103670175</v>
      </c>
      <c r="AW43" s="35">
        <v>60.733027470332303</v>
      </c>
      <c r="AX43" s="35">
        <v>0</v>
      </c>
      <c r="AY43" s="35">
        <v>0</v>
      </c>
      <c r="AZ43" s="35">
        <v>5.6658319821312002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6.5512127430668059</v>
      </c>
      <c r="BG43" s="35">
        <v>8.7877652966600009E-2</v>
      </c>
      <c r="BH43" s="35">
        <v>0</v>
      </c>
      <c r="BI43" s="35">
        <v>0</v>
      </c>
      <c r="BJ43" s="35">
        <v>0.77968822223290013</v>
      </c>
      <c r="BK43" s="36">
        <f>SUM(C43:BJ43)</f>
        <v>229.01183365657153</v>
      </c>
      <c r="BM43" s="37"/>
      <c r="BO43" s="37"/>
    </row>
    <row r="44" spans="1:67">
      <c r="A44" s="16"/>
      <c r="B44" s="29" t="s">
        <v>110</v>
      </c>
      <c r="C44" s="35">
        <v>0</v>
      </c>
      <c r="D44" s="35">
        <v>0.76825752293330007</v>
      </c>
      <c r="E44" s="35">
        <v>0</v>
      </c>
      <c r="F44" s="35">
        <v>0</v>
      </c>
      <c r="G44" s="35">
        <v>0</v>
      </c>
      <c r="H44" s="35">
        <v>4.116480577877601</v>
      </c>
      <c r="I44" s="35">
        <v>7.69716193332E-2</v>
      </c>
      <c r="J44" s="35">
        <v>0</v>
      </c>
      <c r="K44" s="35">
        <v>0</v>
      </c>
      <c r="L44" s="35">
        <v>2.3140354717991003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2.5312023274116973</v>
      </c>
      <c r="S44" s="35">
        <v>0</v>
      </c>
      <c r="T44" s="35">
        <v>0</v>
      </c>
      <c r="U44" s="35">
        <v>0</v>
      </c>
      <c r="V44" s="35">
        <v>0.16349183176650001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6.541545956633696</v>
      </c>
      <c r="AC44" s="35">
        <v>0.19141155829980003</v>
      </c>
      <c r="AD44" s="35">
        <v>0</v>
      </c>
      <c r="AE44" s="35">
        <v>0</v>
      </c>
      <c r="AF44" s="35">
        <v>1.5743257769986996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4.8327456432980833</v>
      </c>
      <c r="AM44" s="35">
        <v>0.15562731756660003</v>
      </c>
      <c r="AN44" s="35">
        <v>0</v>
      </c>
      <c r="AO44" s="35">
        <v>0</v>
      </c>
      <c r="AP44" s="35">
        <v>0.73632093103269991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11.031563507636438</v>
      </c>
      <c r="AW44" s="35">
        <v>3.0843083924994006</v>
      </c>
      <c r="AX44" s="35">
        <v>0</v>
      </c>
      <c r="AY44" s="35">
        <v>0</v>
      </c>
      <c r="AZ44" s="35">
        <v>8.795502780631999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2.9130071450811093</v>
      </c>
      <c r="BG44" s="35">
        <v>3.1342430539666002</v>
      </c>
      <c r="BH44" s="35">
        <v>0</v>
      </c>
      <c r="BI44" s="35">
        <v>0</v>
      </c>
      <c r="BJ44" s="35">
        <v>0.19245571519979998</v>
      </c>
      <c r="BK44" s="36">
        <f>SUM(C44:BJ44)</f>
        <v>53.153497129966325</v>
      </c>
      <c r="BM44" s="37"/>
      <c r="BO44" s="37"/>
    </row>
    <row r="45" spans="1:67">
      <c r="A45" s="16"/>
      <c r="B45" s="29" t="s">
        <v>118</v>
      </c>
      <c r="C45" s="45">
        <v>0</v>
      </c>
      <c r="D45" s="45">
        <v>0.47483366579999997</v>
      </c>
      <c r="E45" s="45">
        <v>0</v>
      </c>
      <c r="F45" s="45">
        <v>0</v>
      </c>
      <c r="G45" s="45">
        <v>0</v>
      </c>
      <c r="H45" s="45">
        <v>2.424870787170391</v>
      </c>
      <c r="I45" s="45">
        <v>2.0091680166499998E-2</v>
      </c>
      <c r="J45" s="45">
        <v>0</v>
      </c>
      <c r="K45" s="45">
        <v>0</v>
      </c>
      <c r="L45" s="45">
        <v>2.8504725689989008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1.9266683662706003</v>
      </c>
      <c r="S45" s="45">
        <v>0.17604783276649999</v>
      </c>
      <c r="T45" s="45">
        <v>0</v>
      </c>
      <c r="U45" s="45">
        <v>0</v>
      </c>
      <c r="V45" s="45">
        <v>0.71788697459910022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25.309864181112022</v>
      </c>
      <c r="AC45" s="45">
        <v>2.0297846669971999</v>
      </c>
      <c r="AD45" s="45">
        <v>0</v>
      </c>
      <c r="AE45" s="45">
        <v>0</v>
      </c>
      <c r="AF45" s="45">
        <v>20.275630526214478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35.330778376828718</v>
      </c>
      <c r="AM45" s="45">
        <v>1.4938467843647998</v>
      </c>
      <c r="AN45" s="45">
        <v>0</v>
      </c>
      <c r="AO45" s="45">
        <v>0</v>
      </c>
      <c r="AP45" s="45">
        <v>17.15049490221697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10.133317994543702</v>
      </c>
      <c r="AW45" s="45">
        <v>0.54907359929920008</v>
      </c>
      <c r="AX45" s="45">
        <v>0</v>
      </c>
      <c r="AY45" s="45">
        <v>0</v>
      </c>
      <c r="AZ45" s="45">
        <v>5.1655249438960089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7.3671769914553584</v>
      </c>
      <c r="BG45" s="45">
        <v>0.21968690256589998</v>
      </c>
      <c r="BH45" s="45">
        <v>0</v>
      </c>
      <c r="BI45" s="45">
        <v>0</v>
      </c>
      <c r="BJ45" s="45">
        <v>1.6232022038322007</v>
      </c>
      <c r="BK45" s="36">
        <f>SUM(C45:BJ45)</f>
        <v>135.23925394909855</v>
      </c>
      <c r="BM45" s="37"/>
      <c r="BO45" s="37"/>
    </row>
    <row r="46" spans="1:67">
      <c r="A46" s="16"/>
      <c r="B46" s="21" t="s">
        <v>86</v>
      </c>
      <c r="C46" s="31">
        <f>SUM(C35:C45)</f>
        <v>0</v>
      </c>
      <c r="D46" s="31">
        <f t="shared" ref="D46:BK46" si="13">SUM(D35:D45)</f>
        <v>8.7124532160329995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27.292716711118395</v>
      </c>
      <c r="I46" s="31">
        <f t="shared" si="13"/>
        <v>69.30564168434168</v>
      </c>
      <c r="J46" s="31">
        <f t="shared" si="13"/>
        <v>0</v>
      </c>
      <c r="K46" s="31">
        <f t="shared" si="13"/>
        <v>0</v>
      </c>
      <c r="L46" s="31">
        <f t="shared" si="13"/>
        <v>19.093096565590894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16.308920617872097</v>
      </c>
      <c r="S46" s="31">
        <f t="shared" si="13"/>
        <v>13.503812350198999</v>
      </c>
      <c r="T46" s="31">
        <f t="shared" si="13"/>
        <v>0</v>
      </c>
      <c r="U46" s="31">
        <f t="shared" si="13"/>
        <v>0</v>
      </c>
      <c r="V46" s="31">
        <f t="shared" si="13"/>
        <v>4.3974135195615007</v>
      </c>
      <c r="W46" s="31">
        <f t="shared" si="13"/>
        <v>0</v>
      </c>
      <c r="X46" s="31">
        <f t="shared" si="13"/>
        <v>6.6666666000000009E-6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324.85612943612261</v>
      </c>
      <c r="AC46" s="31">
        <f t="shared" si="13"/>
        <v>36.759317011043713</v>
      </c>
      <c r="AD46" s="31">
        <f t="shared" si="13"/>
        <v>5.6295657650666007</v>
      </c>
      <c r="AE46" s="31">
        <f t="shared" si="13"/>
        <v>0</v>
      </c>
      <c r="AF46" s="31">
        <f t="shared" si="13"/>
        <v>272.33564799918332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351.64312622578296</v>
      </c>
      <c r="AM46" s="31">
        <f t="shared" si="13"/>
        <v>24.290249304084604</v>
      </c>
      <c r="AN46" s="31">
        <f t="shared" si="13"/>
        <v>0.16907999999989998</v>
      </c>
      <c r="AO46" s="31">
        <f t="shared" si="13"/>
        <v>1.0173722036000001</v>
      </c>
      <c r="AP46" s="31">
        <f t="shared" si="13"/>
        <v>157.48844516790192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258.30232663440592</v>
      </c>
      <c r="AW46" s="31">
        <f t="shared" si="13"/>
        <v>88.832562587851712</v>
      </c>
      <c r="AX46" s="31">
        <f t="shared" si="13"/>
        <v>0</v>
      </c>
      <c r="AY46" s="31">
        <f t="shared" si="13"/>
        <v>0</v>
      </c>
      <c r="AZ46" s="31">
        <f t="shared" si="13"/>
        <v>145.92035151610614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72.162115799869468</v>
      </c>
      <c r="BG46" s="31">
        <f t="shared" si="13"/>
        <v>12.477504850729801</v>
      </c>
      <c r="BH46" s="31">
        <f t="shared" si="13"/>
        <v>0.52962738893329997</v>
      </c>
      <c r="BI46" s="31">
        <f t="shared" si="13"/>
        <v>0</v>
      </c>
      <c r="BJ46" s="31">
        <f t="shared" si="13"/>
        <v>19.082865768052695</v>
      </c>
      <c r="BK46" s="33">
        <f t="shared" si="13"/>
        <v>1930.1103489901179</v>
      </c>
    </row>
    <row r="47" spans="1:67">
      <c r="A47" s="16"/>
      <c r="B47" s="22" t="s">
        <v>84</v>
      </c>
      <c r="C47" s="31">
        <f>C33+C46</f>
        <v>0</v>
      </c>
      <c r="D47" s="31">
        <f t="shared" ref="D47:BJ47" si="14">D33+D46</f>
        <v>9.4818063978662988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41.882821869101363</v>
      </c>
      <c r="I47" s="31">
        <f t="shared" si="14"/>
        <v>69.778655625139777</v>
      </c>
      <c r="J47" s="31">
        <f t="shared" si="14"/>
        <v>0</v>
      </c>
      <c r="K47" s="31">
        <f t="shared" si="14"/>
        <v>0</v>
      </c>
      <c r="L47" s="31">
        <f t="shared" si="14"/>
        <v>21.226969974297159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26.60756152409914</v>
      </c>
      <c r="S47" s="31">
        <f t="shared" si="14"/>
        <v>13.986282057331499</v>
      </c>
      <c r="T47" s="31">
        <f t="shared" si="14"/>
        <v>0</v>
      </c>
      <c r="U47" s="31">
        <f t="shared" si="14"/>
        <v>0</v>
      </c>
      <c r="V47" s="31">
        <f t="shared" si="14"/>
        <v>5.0563421466606009</v>
      </c>
      <c r="W47" s="31">
        <f t="shared" si="14"/>
        <v>0</v>
      </c>
      <c r="X47" s="31">
        <f t="shared" si="14"/>
        <v>6.6666666000000009E-6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403.75151365568274</v>
      </c>
      <c r="AC47" s="31">
        <f t="shared" si="14"/>
        <v>40.557155780271714</v>
      </c>
      <c r="AD47" s="31">
        <f t="shared" si="14"/>
        <v>5.6295657650666007</v>
      </c>
      <c r="AE47" s="31">
        <f t="shared" si="14"/>
        <v>0</v>
      </c>
      <c r="AF47" s="31">
        <f t="shared" si="14"/>
        <v>294.82471870933483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421.03724253261908</v>
      </c>
      <c r="AM47" s="31">
        <f t="shared" si="14"/>
        <v>26.511551130447707</v>
      </c>
      <c r="AN47" s="31">
        <f t="shared" si="14"/>
        <v>0.16907999999989998</v>
      </c>
      <c r="AO47" s="31">
        <f t="shared" si="14"/>
        <v>1.0173722036000001</v>
      </c>
      <c r="AP47" s="31">
        <f t="shared" si="14"/>
        <v>169.7029945319255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499.03287607196171</v>
      </c>
      <c r="AW47" s="31">
        <f t="shared" si="14"/>
        <v>108.1139921585544</v>
      </c>
      <c r="AX47" s="31">
        <f t="shared" si="14"/>
        <v>0</v>
      </c>
      <c r="AY47" s="31">
        <f t="shared" si="14"/>
        <v>0</v>
      </c>
      <c r="AZ47" s="31">
        <f t="shared" si="14"/>
        <v>198.1898174107487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121.81824640389239</v>
      </c>
      <c r="BG47" s="31">
        <f t="shared" si="14"/>
        <v>15.171490098924499</v>
      </c>
      <c r="BH47" s="31">
        <f t="shared" si="14"/>
        <v>0.52962738893329997</v>
      </c>
      <c r="BI47" s="31">
        <f t="shared" si="14"/>
        <v>0</v>
      </c>
      <c r="BJ47" s="31">
        <f t="shared" si="14"/>
        <v>23.626815417982595</v>
      </c>
      <c r="BK47" s="33">
        <f>BK46+BK33</f>
        <v>2517.7045055211083</v>
      </c>
    </row>
    <row r="48" spans="1:67" ht="3" customHeight="1">
      <c r="A48" s="16"/>
      <c r="B48" s="20"/>
      <c r="C48" s="65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6"/>
    </row>
    <row r="49" spans="1:67">
      <c r="A49" s="16" t="s">
        <v>16</v>
      </c>
      <c r="B49" s="19" t="s">
        <v>8</v>
      </c>
      <c r="C49" s="65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6"/>
    </row>
    <row r="50" spans="1:67">
      <c r="A50" s="16" t="s">
        <v>76</v>
      </c>
      <c r="B50" s="20" t="s">
        <v>17</v>
      </c>
      <c r="C50" s="65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6"/>
    </row>
    <row r="51" spans="1:67">
      <c r="A51" s="16"/>
      <c r="B51" s="29" t="s">
        <v>116</v>
      </c>
      <c r="C51" s="31">
        <v>0</v>
      </c>
      <c r="D51" s="31">
        <v>0.66197741916659991</v>
      </c>
      <c r="E51" s="31">
        <v>0</v>
      </c>
      <c r="F51" s="31">
        <v>0</v>
      </c>
      <c r="G51" s="31">
        <v>0</v>
      </c>
      <c r="H51" s="31">
        <v>9.6186788265700013E-2</v>
      </c>
      <c r="I51" s="31">
        <v>5.5269849999999997E-4</v>
      </c>
      <c r="J51" s="31">
        <v>0</v>
      </c>
      <c r="K51" s="31">
        <v>0</v>
      </c>
      <c r="L51" s="31">
        <v>7.4209983332999994E-3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3.1480203599299997E-2</v>
      </c>
      <c r="S51" s="31">
        <v>0</v>
      </c>
      <c r="T51" s="31">
        <v>0</v>
      </c>
      <c r="U51" s="31">
        <v>0</v>
      </c>
      <c r="V51" s="31">
        <v>2.1747730833299998E-2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0.87853336266050008</v>
      </c>
      <c r="AC51" s="31">
        <v>0.10109553853319998</v>
      </c>
      <c r="AD51" s="31">
        <v>0</v>
      </c>
      <c r="AE51" s="31">
        <v>0</v>
      </c>
      <c r="AF51" s="31">
        <v>1.4765055440661004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0.92447009169320082</v>
      </c>
      <c r="AM51" s="31">
        <v>5.454876E-3</v>
      </c>
      <c r="AN51" s="31">
        <v>0</v>
      </c>
      <c r="AO51" s="31">
        <v>0</v>
      </c>
      <c r="AP51" s="31">
        <v>0.85296217073270009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1.9600947608265999</v>
      </c>
      <c r="AW51" s="31">
        <v>0.87552153693290014</v>
      </c>
      <c r="AX51" s="31">
        <v>1.5796563657666001</v>
      </c>
      <c r="AY51" s="31">
        <v>0</v>
      </c>
      <c r="AZ51" s="31">
        <v>3.3874396386653007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0.3734824701304999</v>
      </c>
      <c r="BG51" s="31">
        <v>0.31606015936659998</v>
      </c>
      <c r="BH51" s="31">
        <v>0</v>
      </c>
      <c r="BI51" s="31">
        <v>0</v>
      </c>
      <c r="BJ51" s="31">
        <v>0.63674847523310008</v>
      </c>
      <c r="BK51" s="34">
        <f>SUM(C51:BJ51)</f>
        <v>14.187390829305501</v>
      </c>
    </row>
    <row r="52" spans="1:67">
      <c r="A52" s="16"/>
      <c r="B52" s="29" t="s">
        <v>119</v>
      </c>
      <c r="C52" s="31">
        <v>0</v>
      </c>
      <c r="D52" s="31">
        <v>0.59914396903330003</v>
      </c>
      <c r="E52" s="31">
        <v>0</v>
      </c>
      <c r="F52" s="31">
        <v>0</v>
      </c>
      <c r="G52" s="31">
        <v>0</v>
      </c>
      <c r="H52" s="31">
        <v>1.8145304807196974</v>
      </c>
      <c r="I52" s="31">
        <v>9.2142212933300008E-2</v>
      </c>
      <c r="J52" s="31">
        <v>0</v>
      </c>
      <c r="K52" s="31">
        <v>0</v>
      </c>
      <c r="L52" s="31">
        <v>1.4143447084652996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1.5849599155853971</v>
      </c>
      <c r="S52" s="31">
        <v>0.22471627703329999</v>
      </c>
      <c r="T52" s="31">
        <v>0</v>
      </c>
      <c r="U52" s="31">
        <v>0</v>
      </c>
      <c r="V52" s="31">
        <v>0.43692382823289994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49.829458011252058</v>
      </c>
      <c r="AC52" s="31">
        <v>4.0209881401301972</v>
      </c>
      <c r="AD52" s="31">
        <v>0.13990205393330002</v>
      </c>
      <c r="AE52" s="31">
        <v>0</v>
      </c>
      <c r="AF52" s="31">
        <v>63.25887028559422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58.034009534875686</v>
      </c>
      <c r="AM52" s="31">
        <v>4.6462088450979007</v>
      </c>
      <c r="AN52" s="31">
        <v>0.46953186533329999</v>
      </c>
      <c r="AO52" s="31">
        <v>0</v>
      </c>
      <c r="AP52" s="31">
        <v>39.200253085772033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16.957149757975309</v>
      </c>
      <c r="AW52" s="31">
        <v>4.701320020365598</v>
      </c>
      <c r="AX52" s="31">
        <v>0</v>
      </c>
      <c r="AY52" s="31">
        <v>0</v>
      </c>
      <c r="AZ52" s="31">
        <v>20.81762610538971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6.9233716040845099</v>
      </c>
      <c r="BG52" s="31">
        <v>0.92509789693250011</v>
      </c>
      <c r="BH52" s="31">
        <v>0</v>
      </c>
      <c r="BI52" s="31">
        <v>0</v>
      </c>
      <c r="BJ52" s="31">
        <v>6.2922372698964981</v>
      </c>
      <c r="BK52" s="34">
        <f>SUM(C52:BJ52)</f>
        <v>282.38278586863606</v>
      </c>
    </row>
    <row r="53" spans="1:67">
      <c r="A53" s="16"/>
      <c r="B53" s="22" t="s">
        <v>83</v>
      </c>
      <c r="C53" s="31">
        <f>SUM(C51:C52)</f>
        <v>0</v>
      </c>
      <c r="D53" s="31">
        <f t="shared" ref="D53:BK53" si="15">SUM(D51:D52)</f>
        <v>1.2611213881998999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1.9107172689853973</v>
      </c>
      <c r="I53" s="31">
        <f t="shared" si="15"/>
        <v>9.2694911433300012E-2</v>
      </c>
      <c r="J53" s="31">
        <f t="shared" si="15"/>
        <v>0</v>
      </c>
      <c r="K53" s="31">
        <f t="shared" si="15"/>
        <v>0</v>
      </c>
      <c r="L53" s="31">
        <f t="shared" si="15"/>
        <v>1.4217657067985996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1.6164401191846971</v>
      </c>
      <c r="S53" s="31">
        <f t="shared" si="15"/>
        <v>0.22471627703329999</v>
      </c>
      <c r="T53" s="31">
        <f t="shared" si="15"/>
        <v>0</v>
      </c>
      <c r="U53" s="31">
        <f t="shared" si="15"/>
        <v>0</v>
      </c>
      <c r="V53" s="31">
        <f t="shared" si="15"/>
        <v>0.45867155906619994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50.707991373912556</v>
      </c>
      <c r="AC53" s="31">
        <f t="shared" si="15"/>
        <v>4.1220836786633974</v>
      </c>
      <c r="AD53" s="31">
        <f t="shared" si="15"/>
        <v>0.13990205393330002</v>
      </c>
      <c r="AE53" s="31">
        <f t="shared" si="15"/>
        <v>0</v>
      </c>
      <c r="AF53" s="31">
        <f t="shared" si="15"/>
        <v>64.735375829660327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58.958479626568888</v>
      </c>
      <c r="AM53" s="31">
        <f t="shared" si="15"/>
        <v>4.6516637210979006</v>
      </c>
      <c r="AN53" s="31">
        <f t="shared" si="15"/>
        <v>0.46953186533329999</v>
      </c>
      <c r="AO53" s="31">
        <f t="shared" si="15"/>
        <v>0</v>
      </c>
      <c r="AP53" s="31">
        <f t="shared" si="15"/>
        <v>40.053215256504735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18.917244518801908</v>
      </c>
      <c r="AW53" s="31">
        <f t="shared" si="15"/>
        <v>5.576841557298498</v>
      </c>
      <c r="AX53" s="31">
        <f t="shared" si="15"/>
        <v>1.5796563657666001</v>
      </c>
      <c r="AY53" s="31">
        <f t="shared" si="15"/>
        <v>0</v>
      </c>
      <c r="AZ53" s="31">
        <f t="shared" si="15"/>
        <v>24.205065744055013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7.2968540742150099</v>
      </c>
      <c r="BG53" s="31">
        <f t="shared" si="15"/>
        <v>1.2411580562991</v>
      </c>
      <c r="BH53" s="31">
        <f t="shared" si="15"/>
        <v>0</v>
      </c>
      <c r="BI53" s="31">
        <f t="shared" si="15"/>
        <v>0</v>
      </c>
      <c r="BJ53" s="31">
        <f t="shared" si="15"/>
        <v>6.928985745129598</v>
      </c>
      <c r="BK53" s="31">
        <f t="shared" si="15"/>
        <v>296.57017669794158</v>
      </c>
    </row>
    <row r="54" spans="1:67" ht="2.25" customHeight="1">
      <c r="A54" s="16"/>
      <c r="B54" s="20"/>
      <c r="C54" s="6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6"/>
    </row>
    <row r="55" spans="1:67">
      <c r="A55" s="16" t="s">
        <v>4</v>
      </c>
      <c r="B55" s="19" t="s">
        <v>9</v>
      </c>
      <c r="C55" s="65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6"/>
    </row>
    <row r="56" spans="1:67">
      <c r="A56" s="16" t="s">
        <v>76</v>
      </c>
      <c r="B56" s="20" t="s">
        <v>18</v>
      </c>
      <c r="C56" s="65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6"/>
    </row>
    <row r="57" spans="1:67">
      <c r="A57" s="16"/>
      <c r="B57" s="29" t="s">
        <v>111</v>
      </c>
      <c r="C57" s="35">
        <v>0</v>
      </c>
      <c r="D57" s="35">
        <v>32.286999999999999</v>
      </c>
      <c r="E57" s="35">
        <v>0</v>
      </c>
      <c r="F57" s="35">
        <v>0</v>
      </c>
      <c r="G57" s="35">
        <v>0</v>
      </c>
      <c r="H57" s="35">
        <v>15.072699999999999</v>
      </c>
      <c r="I57" s="35">
        <v>1.8513563405287439</v>
      </c>
      <c r="J57" s="35">
        <v>0</v>
      </c>
      <c r="K57" s="35">
        <v>0</v>
      </c>
      <c r="L57" s="35">
        <v>9.2249999999999996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5.9911000000000012</v>
      </c>
      <c r="S57" s="35">
        <v>0.19320000000000001</v>
      </c>
      <c r="T57" s="35">
        <v>0</v>
      </c>
      <c r="U57" s="35">
        <v>0</v>
      </c>
      <c r="V57" s="35">
        <v>1.8771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66.497456340528743</v>
      </c>
      <c r="BL57" s="38"/>
      <c r="BM57" s="44"/>
      <c r="BN57" s="44"/>
      <c r="BO57" s="44"/>
    </row>
    <row r="58" spans="1:67">
      <c r="A58" s="16"/>
      <c r="B58" s="21" t="s">
        <v>85</v>
      </c>
      <c r="C58" s="31">
        <f>SUM(C57)</f>
        <v>0</v>
      </c>
      <c r="D58" s="31">
        <f t="shared" ref="D58:BJ58" si="16">SUM(D57)</f>
        <v>32.286999999999999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15.072699999999999</v>
      </c>
      <c r="I58" s="31">
        <f t="shared" si="16"/>
        <v>1.8513563405287439</v>
      </c>
      <c r="J58" s="31">
        <f t="shared" si="16"/>
        <v>0</v>
      </c>
      <c r="K58" s="31">
        <f t="shared" si="16"/>
        <v>0</v>
      </c>
      <c r="L58" s="31">
        <f t="shared" si="16"/>
        <v>9.2249999999999996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5.9911000000000012</v>
      </c>
      <c r="S58" s="31">
        <f t="shared" si="16"/>
        <v>0.19320000000000001</v>
      </c>
      <c r="T58" s="31">
        <f t="shared" si="16"/>
        <v>0</v>
      </c>
      <c r="U58" s="31">
        <f t="shared" si="16"/>
        <v>0</v>
      </c>
      <c r="V58" s="31">
        <f t="shared" si="16"/>
        <v>1.8771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66.497456340528743</v>
      </c>
    </row>
    <row r="59" spans="1:67">
      <c r="A59" s="16" t="s">
        <v>77</v>
      </c>
      <c r="B59" s="20" t="s">
        <v>19</v>
      </c>
      <c r="C59" s="65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6"/>
    </row>
    <row r="60" spans="1:67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>
      <c r="A62" s="16"/>
      <c r="B62" s="22" t="s">
        <v>84</v>
      </c>
      <c r="C62" s="33">
        <f>C61+C58</f>
        <v>0</v>
      </c>
      <c r="D62" s="33">
        <f t="shared" ref="D62:BJ62" si="18">D61+D58</f>
        <v>32.286999999999999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15.072699999999999</v>
      </c>
      <c r="I62" s="33">
        <f t="shared" si="18"/>
        <v>1.8513563405287439</v>
      </c>
      <c r="J62" s="33">
        <f t="shared" si="18"/>
        <v>0</v>
      </c>
      <c r="K62" s="33">
        <f t="shared" si="18"/>
        <v>0</v>
      </c>
      <c r="L62" s="33">
        <f t="shared" si="18"/>
        <v>9.2249999999999996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5.9911000000000012</v>
      </c>
      <c r="S62" s="33">
        <f t="shared" si="18"/>
        <v>0.19320000000000001</v>
      </c>
      <c r="T62" s="33">
        <f t="shared" si="18"/>
        <v>0</v>
      </c>
      <c r="U62" s="33">
        <f t="shared" si="18"/>
        <v>0</v>
      </c>
      <c r="V62" s="33">
        <f t="shared" si="18"/>
        <v>1.8771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66.497456340528743</v>
      </c>
      <c r="BL62" s="37"/>
      <c r="BM62" s="59"/>
    </row>
    <row r="63" spans="1:67" ht="4.5" customHeight="1">
      <c r="A63" s="16"/>
      <c r="B63" s="20"/>
      <c r="C63" s="65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6"/>
    </row>
    <row r="64" spans="1:67">
      <c r="A64" s="16" t="s">
        <v>20</v>
      </c>
      <c r="B64" s="19" t="s">
        <v>21</v>
      </c>
      <c r="C64" s="65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6"/>
    </row>
    <row r="65" spans="1:65">
      <c r="A65" s="16" t="s">
        <v>76</v>
      </c>
      <c r="B65" s="20" t="s">
        <v>22</v>
      </c>
      <c r="C65" s="65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6"/>
    </row>
    <row r="66" spans="1:65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>
      <c r="A68" s="16"/>
      <c r="B68" s="24"/>
      <c r="C68" s="65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6"/>
    </row>
    <row r="69" spans="1:65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235.8300446692655</v>
      </c>
      <c r="E69" s="39">
        <f t="shared" si="20"/>
        <v>0</v>
      </c>
      <c r="F69" s="39">
        <f t="shared" si="20"/>
        <v>0</v>
      </c>
      <c r="G69" s="39">
        <f t="shared" si="20"/>
        <v>0</v>
      </c>
      <c r="H69" s="39">
        <f t="shared" si="20"/>
        <v>64.329323523728561</v>
      </c>
      <c r="I69" s="39">
        <f t="shared" si="20"/>
        <v>438.65382990008283</v>
      </c>
      <c r="J69" s="39">
        <f t="shared" si="20"/>
        <v>175.86386130253217</v>
      </c>
      <c r="K69" s="39">
        <f t="shared" si="20"/>
        <v>0</v>
      </c>
      <c r="L69" s="39">
        <f t="shared" si="20"/>
        <v>128.70697789588618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37.698851657394236</v>
      </c>
      <c r="S69" s="39">
        <f t="shared" si="20"/>
        <v>70.303885693864103</v>
      </c>
      <c r="T69" s="39">
        <f t="shared" si="20"/>
        <v>286.59219459192389</v>
      </c>
      <c r="U69" s="39">
        <f t="shared" si="20"/>
        <v>0</v>
      </c>
      <c r="V69" s="39">
        <f t="shared" si="20"/>
        <v>17.607626791088698</v>
      </c>
      <c r="W69" s="39">
        <f t="shared" si="20"/>
        <v>0</v>
      </c>
      <c r="X69" s="39">
        <f t="shared" si="20"/>
        <v>6.6666666000000009E-6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464.8785330185836</v>
      </c>
      <c r="AC69" s="39">
        <f t="shared" si="20"/>
        <v>160.4373171834286</v>
      </c>
      <c r="AD69" s="39">
        <f t="shared" si="20"/>
        <v>44.636246164199591</v>
      </c>
      <c r="AE69" s="39">
        <f t="shared" si="20"/>
        <v>0</v>
      </c>
      <c r="AF69" s="39">
        <f t="shared" si="20"/>
        <v>508.75686982616651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489.50963009637167</v>
      </c>
      <c r="AM69" s="39">
        <f t="shared" si="20"/>
        <v>99.632948937043508</v>
      </c>
      <c r="AN69" s="39">
        <f t="shared" si="20"/>
        <v>343.63811164996366</v>
      </c>
      <c r="AO69" s="39">
        <f t="shared" si="20"/>
        <v>1.0173722036000001</v>
      </c>
      <c r="AP69" s="39">
        <f t="shared" si="20"/>
        <v>276.54507604844224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530.73936182574198</v>
      </c>
      <c r="AW69" s="39">
        <f t="shared" si="20"/>
        <v>210.2426776720155</v>
      </c>
      <c r="AX69" s="39">
        <f t="shared" si="20"/>
        <v>27.502979994566299</v>
      </c>
      <c r="AY69" s="39">
        <f t="shared" si="20"/>
        <v>0</v>
      </c>
      <c r="AZ69" s="39">
        <f t="shared" si="20"/>
        <v>289.86806995041968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132.1761713659196</v>
      </c>
      <c r="BG69" s="39">
        <f t="shared" si="20"/>
        <v>22.331879879155601</v>
      </c>
      <c r="BH69" s="39">
        <f t="shared" si="20"/>
        <v>28.446286245966199</v>
      </c>
      <c r="BI69" s="39">
        <f t="shared" si="20"/>
        <v>0</v>
      </c>
      <c r="BJ69" s="39">
        <f t="shared" si="20"/>
        <v>38.500353813941487</v>
      </c>
      <c r="BK69" s="39">
        <f>BK28+BK47+BK53+BK62+BK67</f>
        <v>5124.446488567959</v>
      </c>
      <c r="BL69" s="37"/>
      <c r="BM69" s="44"/>
    </row>
    <row r="70" spans="1:65" ht="4.5" customHeight="1">
      <c r="A70" s="16"/>
      <c r="B70" s="25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4"/>
    </row>
    <row r="71" spans="1:65" ht="14.25" customHeight="1">
      <c r="A71" s="16" t="s">
        <v>5</v>
      </c>
      <c r="B71" s="26" t="s">
        <v>24</v>
      </c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4"/>
    </row>
    <row r="72" spans="1:65">
      <c r="A72" s="16"/>
      <c r="B72" s="29" t="s">
        <v>112</v>
      </c>
      <c r="C72" s="35">
        <v>0</v>
      </c>
      <c r="D72" s="35">
        <v>0.65530461773330007</v>
      </c>
      <c r="E72" s="35">
        <v>0</v>
      </c>
      <c r="F72" s="35">
        <v>0</v>
      </c>
      <c r="G72" s="35">
        <v>0</v>
      </c>
      <c r="H72" s="35">
        <v>0.55952009879450071</v>
      </c>
      <c r="I72" s="35">
        <v>4.9584170233300001E-2</v>
      </c>
      <c r="J72" s="35">
        <v>0</v>
      </c>
      <c r="K72" s="35">
        <v>0</v>
      </c>
      <c r="L72" s="35">
        <v>4.8985038199999997E-2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0.30772910382880009</v>
      </c>
      <c r="S72" s="35">
        <v>0</v>
      </c>
      <c r="T72" s="35">
        <v>0</v>
      </c>
      <c r="U72" s="35">
        <v>0</v>
      </c>
      <c r="V72" s="35">
        <v>0.2125496435998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11.964065677671607</v>
      </c>
      <c r="AC72" s="35">
        <v>8.4852862332800011E-2</v>
      </c>
      <c r="AD72" s="35">
        <v>0</v>
      </c>
      <c r="AE72" s="35">
        <v>0</v>
      </c>
      <c r="AF72" s="35">
        <v>1.9943348775982979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8.8745989769683025</v>
      </c>
      <c r="AM72" s="35">
        <v>0.15772173783309998</v>
      </c>
      <c r="AN72" s="35">
        <v>0</v>
      </c>
      <c r="AO72" s="35">
        <v>0</v>
      </c>
      <c r="AP72" s="35">
        <v>0.20054023319979999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4.226730045085981</v>
      </c>
      <c r="AW72" s="35">
        <v>6.0366998066500005E-2</v>
      </c>
      <c r="AX72" s="35">
        <v>0</v>
      </c>
      <c r="AY72" s="35">
        <v>0</v>
      </c>
      <c r="AZ72" s="35">
        <v>1.4093278159989995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1.5305085996741079</v>
      </c>
      <c r="BG72" s="35">
        <v>3.2905991332999999E-3</v>
      </c>
      <c r="BH72" s="35">
        <v>0</v>
      </c>
      <c r="BI72" s="35">
        <v>0</v>
      </c>
      <c r="BJ72" s="35">
        <v>0</v>
      </c>
      <c r="BK72" s="34">
        <f>SUM(C72:BJ72)</f>
        <v>32.340011095952498</v>
      </c>
      <c r="BL72" s="37"/>
      <c r="BM72" s="44"/>
    </row>
    <row r="73" spans="1:65" ht="13.5" thickBot="1">
      <c r="A73" s="27"/>
      <c r="B73" s="22" t="s">
        <v>83</v>
      </c>
      <c r="C73" s="31">
        <f t="shared" ref="C73:BJ73" si="21">SUM(C72)</f>
        <v>0</v>
      </c>
      <c r="D73" s="31">
        <f t="shared" si="21"/>
        <v>0.65530461773330007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0.55952009879450071</v>
      </c>
      <c r="I73" s="31">
        <f t="shared" si="21"/>
        <v>4.9584170233300001E-2</v>
      </c>
      <c r="J73" s="31">
        <f t="shared" si="21"/>
        <v>0</v>
      </c>
      <c r="K73" s="31">
        <f t="shared" si="21"/>
        <v>0</v>
      </c>
      <c r="L73" s="31">
        <f t="shared" si="21"/>
        <v>4.8985038199999997E-2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0.30772910382880009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0.2125496435998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11.964065677671607</v>
      </c>
      <c r="AC73" s="31">
        <f t="shared" si="21"/>
        <v>8.4852862332800011E-2</v>
      </c>
      <c r="AD73" s="31">
        <f t="shared" si="21"/>
        <v>0</v>
      </c>
      <c r="AE73" s="31">
        <f t="shared" si="21"/>
        <v>0</v>
      </c>
      <c r="AF73" s="31">
        <f t="shared" si="21"/>
        <v>1.9943348775982979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8.8745989769683025</v>
      </c>
      <c r="AM73" s="31">
        <f t="shared" si="21"/>
        <v>0.15772173783309998</v>
      </c>
      <c r="AN73" s="31">
        <f t="shared" si="21"/>
        <v>0</v>
      </c>
      <c r="AO73" s="31">
        <f t="shared" si="21"/>
        <v>0</v>
      </c>
      <c r="AP73" s="31">
        <f t="shared" si="21"/>
        <v>0.20054023319979999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4.226730045085981</v>
      </c>
      <c r="AW73" s="31">
        <f t="shared" si="21"/>
        <v>6.0366998066500005E-2</v>
      </c>
      <c r="AX73" s="31">
        <f t="shared" si="21"/>
        <v>0</v>
      </c>
      <c r="AY73" s="31">
        <f t="shared" si="21"/>
        <v>0</v>
      </c>
      <c r="AZ73" s="31">
        <f t="shared" si="21"/>
        <v>1.4093278159989995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1.5305085996741079</v>
      </c>
      <c r="BG73" s="31">
        <f t="shared" si="21"/>
        <v>3.2905991332999999E-3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32.340011095952498</v>
      </c>
    </row>
    <row r="74" spans="1:65" ht="6" customHeight="1">
      <c r="A74" s="4"/>
      <c r="B74" s="18"/>
    </row>
    <row r="75" spans="1:65">
      <c r="A75" s="4"/>
      <c r="B75" s="4" t="s">
        <v>122</v>
      </c>
      <c r="L75" s="17" t="s">
        <v>37</v>
      </c>
      <c r="BK75" s="37"/>
    </row>
    <row r="76" spans="1:65">
      <c r="A76" s="4"/>
      <c r="B76" s="4" t="s">
        <v>123</v>
      </c>
      <c r="L76" s="4" t="s">
        <v>29</v>
      </c>
    </row>
    <row r="77" spans="1:65">
      <c r="L77" s="4" t="s">
        <v>30</v>
      </c>
      <c r="BK77" s="46"/>
    </row>
    <row r="78" spans="1:65">
      <c r="B78" s="4" t="s">
        <v>32</v>
      </c>
      <c r="L78" s="4" t="s">
        <v>98</v>
      </c>
      <c r="BK78" s="44"/>
    </row>
    <row r="79" spans="1:65">
      <c r="B79" s="4" t="s">
        <v>33</v>
      </c>
      <c r="L79" s="4" t="s">
        <v>100</v>
      </c>
      <c r="BK79" s="44"/>
    </row>
    <row r="80" spans="1:65">
      <c r="B80" s="4"/>
      <c r="L80" s="4" t="s">
        <v>31</v>
      </c>
      <c r="BK80" s="44"/>
    </row>
    <row r="81" spans="2:63">
      <c r="BK81" s="44"/>
    </row>
    <row r="82" spans="2:63">
      <c r="BK82" s="38"/>
    </row>
    <row r="83" spans="2:63">
      <c r="BK83" s="44"/>
    </row>
    <row r="88" spans="2:63">
      <c r="B88" s="4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  <ignoredErrors>
    <ignoredError sqref="C58:BK58 BK5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L49"/>
  <sheetViews>
    <sheetView tabSelected="1" workbookViewId="0"/>
  </sheetViews>
  <sheetFormatPr defaultRowHeight="12.75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>
      <c r="B2" s="87" t="s">
        <v>131</v>
      </c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2:12" ht="17.25" customHeight="1">
      <c r="B3" s="87" t="s">
        <v>113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2:12" ht="30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>
      <c r="B5" s="50">
        <v>1</v>
      </c>
      <c r="C5" s="51" t="s">
        <v>39</v>
      </c>
      <c r="D5" s="52">
        <v>0</v>
      </c>
      <c r="E5" s="52">
        <v>0</v>
      </c>
      <c r="F5" s="52">
        <v>0.24226042786560004</v>
      </c>
      <c r="G5" s="52">
        <v>6.8690897999000005E-3</v>
      </c>
      <c r="H5" s="52">
        <v>0</v>
      </c>
      <c r="I5" s="52" t="s">
        <v>129</v>
      </c>
      <c r="J5" s="53">
        <v>0</v>
      </c>
      <c r="K5" s="53">
        <f>SUM(D5:J5)</f>
        <v>0.24912951766550004</v>
      </c>
      <c r="L5" s="52">
        <v>0</v>
      </c>
    </row>
    <row r="6" spans="2:12">
      <c r="B6" s="50">
        <v>2</v>
      </c>
      <c r="C6" s="54" t="s">
        <v>40</v>
      </c>
      <c r="D6" s="52">
        <v>11.286973697464498</v>
      </c>
      <c r="E6" s="52">
        <v>0.61072990409819994</v>
      </c>
      <c r="F6" s="52">
        <v>29.098446356678142</v>
      </c>
      <c r="G6" s="52">
        <v>2.4209702590472943</v>
      </c>
      <c r="H6" s="52">
        <v>0</v>
      </c>
      <c r="I6" s="52">
        <v>0.36470000000000002</v>
      </c>
      <c r="J6" s="53">
        <v>0</v>
      </c>
      <c r="K6" s="53">
        <f t="shared" ref="K6:K41" si="0">SUM(D6:J6)</f>
        <v>43.781820217288136</v>
      </c>
      <c r="L6" s="52">
        <v>0.27848333106060025</v>
      </c>
    </row>
    <row r="7" spans="2:12">
      <c r="B7" s="50">
        <v>3</v>
      </c>
      <c r="C7" s="51" t="s">
        <v>41</v>
      </c>
      <c r="D7" s="52">
        <v>0</v>
      </c>
      <c r="E7" s="52">
        <v>0</v>
      </c>
      <c r="F7" s="52">
        <v>0.71785507346489985</v>
      </c>
      <c r="G7" s="52">
        <v>9.6024649665999995E-3</v>
      </c>
      <c r="H7" s="52">
        <v>0</v>
      </c>
      <c r="I7" s="52">
        <v>3.5000000000000001E-3</v>
      </c>
      <c r="J7" s="53">
        <v>0</v>
      </c>
      <c r="K7" s="53">
        <f t="shared" si="0"/>
        <v>0.7309575384314998</v>
      </c>
      <c r="L7" s="52">
        <v>6.3916299333200005E-2</v>
      </c>
    </row>
    <row r="8" spans="2:12">
      <c r="B8" s="50">
        <v>4</v>
      </c>
      <c r="C8" s="54" t="s">
        <v>42</v>
      </c>
      <c r="D8" s="52">
        <v>7.5989212748314987</v>
      </c>
      <c r="E8" s="52">
        <v>0.57588051236560012</v>
      </c>
      <c r="F8" s="52">
        <v>13.378377339452921</v>
      </c>
      <c r="G8" s="52">
        <v>2.7811612940625992</v>
      </c>
      <c r="H8" s="52">
        <v>0</v>
      </c>
      <c r="I8" s="52">
        <v>0.1726</v>
      </c>
      <c r="J8" s="53">
        <v>0</v>
      </c>
      <c r="K8" s="53">
        <f t="shared" si="0"/>
        <v>24.50694042071262</v>
      </c>
      <c r="L8" s="52">
        <v>0.42908602699389986</v>
      </c>
    </row>
    <row r="9" spans="2:12">
      <c r="B9" s="50">
        <v>5</v>
      </c>
      <c r="C9" s="54" t="s">
        <v>43</v>
      </c>
      <c r="D9" s="52">
        <v>1.5853585186306998</v>
      </c>
      <c r="E9" s="52">
        <v>1.5767447126642999</v>
      </c>
      <c r="F9" s="52">
        <v>43.47103401656841</v>
      </c>
      <c r="G9" s="52">
        <v>8.3685913015653153</v>
      </c>
      <c r="H9" s="52">
        <v>0</v>
      </c>
      <c r="I9" s="52">
        <v>0.83220000000000005</v>
      </c>
      <c r="J9" s="53">
        <v>0</v>
      </c>
      <c r="K9" s="53">
        <f t="shared" si="0"/>
        <v>55.833928549428727</v>
      </c>
      <c r="L9" s="52">
        <v>0.65053573169229884</v>
      </c>
    </row>
    <row r="10" spans="2:12">
      <c r="B10" s="50">
        <v>6</v>
      </c>
      <c r="C10" s="54" t="s">
        <v>44</v>
      </c>
      <c r="D10" s="52">
        <v>33.978456468732809</v>
      </c>
      <c r="E10" s="52">
        <v>1.1218513634661</v>
      </c>
      <c r="F10" s="52">
        <v>16.782323153499213</v>
      </c>
      <c r="G10" s="52">
        <v>1.8711042756964988</v>
      </c>
      <c r="H10" s="52">
        <v>0</v>
      </c>
      <c r="I10" s="52">
        <v>0.17849999999999999</v>
      </c>
      <c r="J10" s="53">
        <v>0</v>
      </c>
      <c r="K10" s="53">
        <f t="shared" si="0"/>
        <v>53.932235261394617</v>
      </c>
      <c r="L10" s="52">
        <v>0.29149340976410004</v>
      </c>
    </row>
    <row r="11" spans="2:12">
      <c r="B11" s="50">
        <v>7</v>
      </c>
      <c r="C11" s="54" t="s">
        <v>45</v>
      </c>
      <c r="D11" s="52">
        <v>51.971868696563988</v>
      </c>
      <c r="E11" s="52">
        <v>10.25266817246019</v>
      </c>
      <c r="F11" s="52">
        <v>35.969895896754721</v>
      </c>
      <c r="G11" s="52">
        <v>10.043295105203324</v>
      </c>
      <c r="H11" s="52">
        <v>0</v>
      </c>
      <c r="I11" s="52" t="s">
        <v>129</v>
      </c>
      <c r="J11" s="53">
        <v>0</v>
      </c>
      <c r="K11" s="53">
        <f t="shared" si="0"/>
        <v>108.23772787098223</v>
      </c>
      <c r="L11" s="52">
        <v>0.4265051782942002</v>
      </c>
    </row>
    <row r="12" spans="2:1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 t="s">
        <v>129</v>
      </c>
      <c r="J12" s="53">
        <v>0</v>
      </c>
      <c r="K12" s="53">
        <f t="shared" si="0"/>
        <v>0</v>
      </c>
      <c r="L12" s="52">
        <v>0</v>
      </c>
    </row>
    <row r="13" spans="2:1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 t="s">
        <v>129</v>
      </c>
      <c r="J13" s="53">
        <v>0</v>
      </c>
      <c r="K13" s="53">
        <f t="shared" si="0"/>
        <v>0</v>
      </c>
      <c r="L13" s="52">
        <v>0</v>
      </c>
    </row>
    <row r="14" spans="2:12">
      <c r="B14" s="50">
        <v>10</v>
      </c>
      <c r="C14" s="54" t="s">
        <v>48</v>
      </c>
      <c r="D14" s="52">
        <v>8.5440644233199997E-2</v>
      </c>
      <c r="E14" s="52">
        <v>0.66912766613310004</v>
      </c>
      <c r="F14" s="52">
        <v>9.5349778110687264</v>
      </c>
      <c r="G14" s="52">
        <v>1.6312821368284987</v>
      </c>
      <c r="H14" s="52">
        <v>0</v>
      </c>
      <c r="I14" s="52">
        <v>0.1028</v>
      </c>
      <c r="J14" s="53">
        <v>0</v>
      </c>
      <c r="K14" s="53">
        <f t="shared" si="0"/>
        <v>12.023628258263527</v>
      </c>
      <c r="L14" s="52">
        <v>0.30980705686429977</v>
      </c>
    </row>
    <row r="15" spans="2:12">
      <c r="B15" s="50">
        <v>11</v>
      </c>
      <c r="C15" s="54" t="s">
        <v>49</v>
      </c>
      <c r="D15" s="52">
        <v>199.83759083722603</v>
      </c>
      <c r="E15" s="52">
        <v>16.920872145857018</v>
      </c>
      <c r="F15" s="52">
        <v>112.85290633597411</v>
      </c>
      <c r="G15" s="52">
        <v>13.72043096237228</v>
      </c>
      <c r="H15" s="52">
        <v>0</v>
      </c>
      <c r="I15" s="52">
        <v>0.80840000000000001</v>
      </c>
      <c r="J15" s="53">
        <v>0</v>
      </c>
      <c r="K15" s="53">
        <f t="shared" si="0"/>
        <v>344.14020028142949</v>
      </c>
      <c r="L15" s="52">
        <v>1.7893628405150068</v>
      </c>
    </row>
    <row r="16" spans="2:12">
      <c r="B16" s="50">
        <v>12</v>
      </c>
      <c r="C16" s="54" t="s">
        <v>50</v>
      </c>
      <c r="D16" s="52">
        <v>61.551842304696038</v>
      </c>
      <c r="E16" s="52">
        <v>5.7446316737634984</v>
      </c>
      <c r="F16" s="52">
        <v>54.532780397302204</v>
      </c>
      <c r="G16" s="52">
        <v>7.5519713595445088</v>
      </c>
      <c r="H16" s="52">
        <v>0</v>
      </c>
      <c r="I16" s="52">
        <v>0.58099999999999996</v>
      </c>
      <c r="J16" s="53">
        <v>0</v>
      </c>
      <c r="K16" s="53">
        <f t="shared" si="0"/>
        <v>129.96222573530622</v>
      </c>
      <c r="L16" s="52">
        <v>0.89460177169279909</v>
      </c>
    </row>
    <row r="17" spans="2:12">
      <c r="B17" s="50">
        <v>13</v>
      </c>
      <c r="C17" s="54" t="s">
        <v>51</v>
      </c>
      <c r="D17" s="52">
        <v>3.0077447193992009</v>
      </c>
      <c r="E17" s="52">
        <v>0.38702453253249997</v>
      </c>
      <c r="F17" s="52">
        <v>18.717766000147186</v>
      </c>
      <c r="G17" s="52">
        <v>1.8475220721302985</v>
      </c>
      <c r="H17" s="52">
        <v>0</v>
      </c>
      <c r="I17" s="52">
        <v>4.7699999999999999E-2</v>
      </c>
      <c r="J17" s="53">
        <v>0</v>
      </c>
      <c r="K17" s="53">
        <f t="shared" si="0"/>
        <v>24.007757324209187</v>
      </c>
      <c r="L17" s="52">
        <v>0.26932508652990039</v>
      </c>
    </row>
    <row r="18" spans="2:12">
      <c r="B18" s="50">
        <v>14</v>
      </c>
      <c r="C18" s="54" t="s">
        <v>52</v>
      </c>
      <c r="D18" s="52">
        <v>0.32902110669980006</v>
      </c>
      <c r="E18" s="52">
        <v>0.17336620719939999</v>
      </c>
      <c r="F18" s="52">
        <v>10.427767289294906</v>
      </c>
      <c r="G18" s="52">
        <v>1.2935596867967991</v>
      </c>
      <c r="H18" s="52">
        <v>0</v>
      </c>
      <c r="I18" s="52">
        <v>8.9999999999999993E-3</v>
      </c>
      <c r="J18" s="53">
        <v>0</v>
      </c>
      <c r="K18" s="53">
        <f t="shared" si="0"/>
        <v>12.232714289990906</v>
      </c>
      <c r="L18" s="52">
        <v>6.0326889332499981E-2</v>
      </c>
    </row>
    <row r="19" spans="2:12">
      <c r="B19" s="50">
        <v>15</v>
      </c>
      <c r="C19" s="54" t="s">
        <v>53</v>
      </c>
      <c r="D19" s="52">
        <v>3.5126979677982995</v>
      </c>
      <c r="E19" s="52">
        <v>0.60391336879749979</v>
      </c>
      <c r="F19" s="52">
        <v>34.10865233156958</v>
      </c>
      <c r="G19" s="52">
        <v>3.992027345214388</v>
      </c>
      <c r="H19" s="52">
        <v>0</v>
      </c>
      <c r="I19" s="52">
        <v>1.8200000000000001E-2</v>
      </c>
      <c r="J19" s="53">
        <v>0</v>
      </c>
      <c r="K19" s="53">
        <f t="shared" si="0"/>
        <v>42.235491013379772</v>
      </c>
      <c r="L19" s="52">
        <v>0.3391687722620001</v>
      </c>
    </row>
    <row r="20" spans="2:12">
      <c r="B20" s="50">
        <v>16</v>
      </c>
      <c r="C20" s="54" t="s">
        <v>54</v>
      </c>
      <c r="D20" s="52">
        <v>350.46968767655659</v>
      </c>
      <c r="E20" s="52">
        <v>39.73216721908711</v>
      </c>
      <c r="F20" s="52">
        <v>165.11219508803467</v>
      </c>
      <c r="G20" s="52">
        <v>20.740881215150953</v>
      </c>
      <c r="H20" s="52">
        <v>0</v>
      </c>
      <c r="I20" s="52">
        <v>2.2418</v>
      </c>
      <c r="J20" s="53">
        <v>0</v>
      </c>
      <c r="K20" s="53">
        <f t="shared" si="0"/>
        <v>578.29673119882932</v>
      </c>
      <c r="L20" s="52">
        <v>2.0377688227781969</v>
      </c>
    </row>
    <row r="21" spans="2:12">
      <c r="B21" s="50">
        <v>17</v>
      </c>
      <c r="C21" s="54" t="s">
        <v>55</v>
      </c>
      <c r="D21" s="52">
        <v>148.38871044463062</v>
      </c>
      <c r="E21" s="52">
        <v>9.5292782513569581</v>
      </c>
      <c r="F21" s="52">
        <v>44.031769071608252</v>
      </c>
      <c r="G21" s="52">
        <v>6.5484259170084993</v>
      </c>
      <c r="H21" s="52">
        <v>0</v>
      </c>
      <c r="I21" s="52">
        <v>0.4763</v>
      </c>
      <c r="J21" s="53">
        <v>0</v>
      </c>
      <c r="K21" s="53">
        <f t="shared" si="0"/>
        <v>208.97448368460434</v>
      </c>
      <c r="L21" s="52">
        <v>0.61736513522380043</v>
      </c>
    </row>
    <row r="22" spans="2:1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 t="s">
        <v>129</v>
      </c>
      <c r="J22" s="53">
        <v>0</v>
      </c>
      <c r="K22" s="53">
        <f t="shared" si="0"/>
        <v>0</v>
      </c>
      <c r="L22" s="52">
        <v>0</v>
      </c>
    </row>
    <row r="23" spans="2:12">
      <c r="B23" s="50">
        <v>19</v>
      </c>
      <c r="C23" s="54" t="s">
        <v>57</v>
      </c>
      <c r="D23" s="52">
        <v>17.427301156424292</v>
      </c>
      <c r="E23" s="52">
        <v>20.979741554119165</v>
      </c>
      <c r="F23" s="52">
        <v>101.02886646050978</v>
      </c>
      <c r="G23" s="52">
        <v>17.857637744630093</v>
      </c>
      <c r="H23" s="52">
        <v>0</v>
      </c>
      <c r="I23" s="52">
        <v>1.4571000000000001</v>
      </c>
      <c r="J23" s="53">
        <v>0</v>
      </c>
      <c r="K23" s="53">
        <f t="shared" si="0"/>
        <v>158.75064691568332</v>
      </c>
      <c r="L23" s="52">
        <v>0.83686028635289988</v>
      </c>
    </row>
    <row r="24" spans="2:12">
      <c r="B24" s="50">
        <v>20</v>
      </c>
      <c r="C24" s="54" t="s">
        <v>58</v>
      </c>
      <c r="D24" s="52">
        <v>611.57957322926586</v>
      </c>
      <c r="E24" s="52">
        <v>130.84310191148981</v>
      </c>
      <c r="F24" s="52">
        <v>925.15217888321865</v>
      </c>
      <c r="G24" s="52">
        <v>81.904165072026316</v>
      </c>
      <c r="H24" s="52">
        <v>0</v>
      </c>
      <c r="I24" s="52">
        <v>44.955656340528741</v>
      </c>
      <c r="J24" s="53">
        <v>0</v>
      </c>
      <c r="K24" s="53">
        <f t="shared" si="0"/>
        <v>1794.4346754365292</v>
      </c>
      <c r="L24" s="52">
        <v>10.583951547702563</v>
      </c>
    </row>
    <row r="25" spans="2:12">
      <c r="B25" s="50">
        <v>21</v>
      </c>
      <c r="C25" s="51" t="s">
        <v>59</v>
      </c>
      <c r="D25" s="52">
        <v>0</v>
      </c>
      <c r="E25" s="52">
        <v>1.8718859999999999E-4</v>
      </c>
      <c r="F25" s="52">
        <v>0.44913360392900004</v>
      </c>
      <c r="G25" s="52">
        <v>7.8883881199799999E-2</v>
      </c>
      <c r="H25" s="52">
        <v>0</v>
      </c>
      <c r="I25" s="52" t="s">
        <v>129</v>
      </c>
      <c r="J25" s="53">
        <v>0</v>
      </c>
      <c r="K25" s="53">
        <f t="shared" si="0"/>
        <v>0.52820467372879998</v>
      </c>
      <c r="L25" s="52">
        <v>2.1713330000000002E-7</v>
      </c>
    </row>
    <row r="26" spans="2:12">
      <c r="B26" s="50">
        <v>22</v>
      </c>
      <c r="C26" s="54" t="s">
        <v>60</v>
      </c>
      <c r="D26" s="52">
        <v>2.5870191433299997E-2</v>
      </c>
      <c r="E26" s="52">
        <v>3.8737233332999995E-3</v>
      </c>
      <c r="F26" s="52">
        <v>1.0858273171266999</v>
      </c>
      <c r="G26" s="52">
        <v>8.3246387997000012E-3</v>
      </c>
      <c r="H26" s="52">
        <v>0</v>
      </c>
      <c r="I26" s="52">
        <v>0.2903</v>
      </c>
      <c r="J26" s="53">
        <v>0</v>
      </c>
      <c r="K26" s="53">
        <f t="shared" si="0"/>
        <v>1.414195870693</v>
      </c>
      <c r="L26" s="52">
        <v>1.20289545663E-2</v>
      </c>
    </row>
    <row r="27" spans="2:12">
      <c r="B27" s="50">
        <v>23</v>
      </c>
      <c r="C27" s="51" t="s">
        <v>61</v>
      </c>
      <c r="D27" s="52">
        <v>0</v>
      </c>
      <c r="E27" s="52">
        <v>1.31882666E-5</v>
      </c>
      <c r="F27" s="52">
        <v>1.0195733333E-3</v>
      </c>
      <c r="G27" s="52">
        <v>0</v>
      </c>
      <c r="H27" s="52">
        <v>0</v>
      </c>
      <c r="I27" s="52" t="s">
        <v>129</v>
      </c>
      <c r="J27" s="53">
        <v>0</v>
      </c>
      <c r="K27" s="53">
        <f t="shared" si="0"/>
        <v>1.0327615999E-3</v>
      </c>
      <c r="L27" s="52">
        <v>3.0699809331999998E-3</v>
      </c>
    </row>
    <row r="28" spans="2:12">
      <c r="B28" s="50">
        <v>24</v>
      </c>
      <c r="C28" s="51" t="s">
        <v>62</v>
      </c>
      <c r="D28" s="52">
        <v>0.21376754563309999</v>
      </c>
      <c r="E28" s="52">
        <v>2.1916683332999999E-3</v>
      </c>
      <c r="F28" s="52">
        <v>2.6666628350938</v>
      </c>
      <c r="G28" s="52">
        <v>4.9231962166600009E-2</v>
      </c>
      <c r="H28" s="52">
        <v>0</v>
      </c>
      <c r="I28" s="52">
        <v>0.12330000000000001</v>
      </c>
      <c r="J28" s="53">
        <v>0</v>
      </c>
      <c r="K28" s="53">
        <f t="shared" si="0"/>
        <v>3.0551540112267999</v>
      </c>
      <c r="L28" s="52">
        <v>1.7245515933E-2</v>
      </c>
    </row>
    <row r="29" spans="2:12">
      <c r="B29" s="50">
        <v>25</v>
      </c>
      <c r="C29" s="54" t="s">
        <v>63</v>
      </c>
      <c r="D29" s="52">
        <v>154.39296271061136</v>
      </c>
      <c r="E29" s="52">
        <v>6.9481171113247076</v>
      </c>
      <c r="F29" s="52">
        <v>205.85922922803638</v>
      </c>
      <c r="G29" s="52">
        <v>17.373156260472147</v>
      </c>
      <c r="H29" s="52">
        <v>0</v>
      </c>
      <c r="I29" s="52">
        <v>2.5903</v>
      </c>
      <c r="J29" s="53">
        <v>0</v>
      </c>
      <c r="K29" s="53">
        <f t="shared" si="0"/>
        <v>387.16376531044466</v>
      </c>
      <c r="L29" s="52">
        <v>1.5485582982196033</v>
      </c>
    </row>
    <row r="30" spans="2:12">
      <c r="B30" s="50">
        <v>26</v>
      </c>
      <c r="C30" s="54" t="s">
        <v>64</v>
      </c>
      <c r="D30" s="52">
        <v>13.639459487190381</v>
      </c>
      <c r="E30" s="52">
        <v>2.5215931756602994</v>
      </c>
      <c r="F30" s="52">
        <v>37.391988004151479</v>
      </c>
      <c r="G30" s="52">
        <v>7.7215509469018109</v>
      </c>
      <c r="H30" s="52">
        <v>0</v>
      </c>
      <c r="I30" s="52">
        <v>0.69510000000000005</v>
      </c>
      <c r="J30" s="53">
        <v>0</v>
      </c>
      <c r="K30" s="53">
        <f t="shared" si="0"/>
        <v>61.969691613903962</v>
      </c>
      <c r="L30" s="52">
        <v>0.53994089862629935</v>
      </c>
    </row>
    <row r="31" spans="2:12">
      <c r="B31" s="50">
        <v>27</v>
      </c>
      <c r="C31" s="54" t="s">
        <v>15</v>
      </c>
      <c r="D31" s="52">
        <v>0.19908324296660002</v>
      </c>
      <c r="E31" s="52">
        <v>0.10055653056659999</v>
      </c>
      <c r="F31" s="52">
        <v>2.6533130174283994</v>
      </c>
      <c r="G31" s="52">
        <v>0.20735539543270004</v>
      </c>
      <c r="H31" s="52">
        <v>0</v>
      </c>
      <c r="I31" s="52">
        <v>1.0175000000000001</v>
      </c>
      <c r="J31" s="53">
        <v>0</v>
      </c>
      <c r="K31" s="53">
        <f t="shared" si="0"/>
        <v>4.1778081863942997</v>
      </c>
      <c r="L31" s="52">
        <v>6.2037044066500006E-2</v>
      </c>
    </row>
    <row r="32" spans="2:12">
      <c r="B32" s="50">
        <v>28</v>
      </c>
      <c r="C32" s="54" t="s">
        <v>65</v>
      </c>
      <c r="D32" s="52">
        <v>1.36976350332E-2</v>
      </c>
      <c r="E32" s="52">
        <v>1.7488902332E-3</v>
      </c>
      <c r="F32" s="52">
        <v>1.9931747528604982</v>
      </c>
      <c r="G32" s="52">
        <v>4.9298252932599991E-2</v>
      </c>
      <c r="H32" s="52">
        <v>0</v>
      </c>
      <c r="I32" s="52" t="s">
        <v>129</v>
      </c>
      <c r="J32" s="53">
        <v>0</v>
      </c>
      <c r="K32" s="53">
        <f t="shared" si="0"/>
        <v>2.0579195310594982</v>
      </c>
      <c r="L32" s="52">
        <v>4.2753126799799999E-2</v>
      </c>
    </row>
    <row r="33" spans="2:12">
      <c r="B33" s="50">
        <v>29</v>
      </c>
      <c r="C33" s="54" t="s">
        <v>66</v>
      </c>
      <c r="D33" s="52">
        <v>6.4191476620975996</v>
      </c>
      <c r="E33" s="52">
        <v>2.6517216698962001</v>
      </c>
      <c r="F33" s="52">
        <v>32.002122502028378</v>
      </c>
      <c r="G33" s="52">
        <v>3.5117065336169953</v>
      </c>
      <c r="H33" s="52">
        <v>0</v>
      </c>
      <c r="I33" s="52">
        <v>0.20129999999999998</v>
      </c>
      <c r="J33" s="53">
        <v>0</v>
      </c>
      <c r="K33" s="53">
        <f t="shared" si="0"/>
        <v>44.785998367639174</v>
      </c>
      <c r="L33" s="52">
        <v>0.55191057309369951</v>
      </c>
    </row>
    <row r="34" spans="2:12">
      <c r="B34" s="50">
        <v>30</v>
      </c>
      <c r="C34" s="54" t="s">
        <v>67</v>
      </c>
      <c r="D34" s="52">
        <v>14.062893395126601</v>
      </c>
      <c r="E34" s="52">
        <v>1.4781506331302001</v>
      </c>
      <c r="F34" s="52">
        <v>62.700654611729568</v>
      </c>
      <c r="G34" s="52">
        <v>7.1435146122635107</v>
      </c>
      <c r="H34" s="52">
        <v>0</v>
      </c>
      <c r="I34" s="52">
        <v>1.1023000000000001</v>
      </c>
      <c r="J34" s="53">
        <v>0</v>
      </c>
      <c r="K34" s="53">
        <f t="shared" si="0"/>
        <v>86.487513252249883</v>
      </c>
      <c r="L34" s="52">
        <v>1.0074128326583993</v>
      </c>
    </row>
    <row r="35" spans="2:12">
      <c r="B35" s="50">
        <v>31</v>
      </c>
      <c r="C35" s="51" t="s">
        <v>68</v>
      </c>
      <c r="D35" s="52">
        <v>0.35181303349999998</v>
      </c>
      <c r="E35" s="52">
        <v>0.32936525693320001</v>
      </c>
      <c r="F35" s="52">
        <v>1.0286304527621006</v>
      </c>
      <c r="G35" s="52">
        <v>0.20632422153259999</v>
      </c>
      <c r="H35" s="52">
        <v>0</v>
      </c>
      <c r="I35" s="52" t="s">
        <v>129</v>
      </c>
      <c r="J35" s="53">
        <v>0</v>
      </c>
      <c r="K35" s="53">
        <f t="shared" si="0"/>
        <v>1.9161329647279006</v>
      </c>
      <c r="L35" s="52">
        <v>6.4287227832899974E-2</v>
      </c>
    </row>
    <row r="36" spans="2:12">
      <c r="B36" s="50">
        <v>32</v>
      </c>
      <c r="C36" s="54" t="s">
        <v>69</v>
      </c>
      <c r="D36" s="52">
        <v>50.408351200991746</v>
      </c>
      <c r="E36" s="52">
        <v>16.03223634232539</v>
      </c>
      <c r="F36" s="52">
        <v>92.611268226515691</v>
      </c>
      <c r="G36" s="52">
        <v>13.333400159471029</v>
      </c>
      <c r="H36" s="52">
        <v>0</v>
      </c>
      <c r="I36" s="52">
        <v>1.9685999999999999</v>
      </c>
      <c r="J36" s="53">
        <v>0</v>
      </c>
      <c r="K36" s="53">
        <f t="shared" si="0"/>
        <v>174.35385592930388</v>
      </c>
      <c r="L36" s="52">
        <v>1.982731358465712</v>
      </c>
    </row>
    <row r="37" spans="2:12">
      <c r="B37" s="50">
        <v>33</v>
      </c>
      <c r="C37" s="54" t="s">
        <v>114</v>
      </c>
      <c r="D37" s="52">
        <v>108.68501511974826</v>
      </c>
      <c r="E37" s="52">
        <v>8.0709974742546073</v>
      </c>
      <c r="F37" s="52">
        <v>103.35693190049518</v>
      </c>
      <c r="G37" s="52">
        <v>10.452319846951688</v>
      </c>
      <c r="H37" s="52">
        <v>0</v>
      </c>
      <c r="I37" s="52">
        <v>0.73750000000000004</v>
      </c>
      <c r="J37" s="53">
        <v>0</v>
      </c>
      <c r="K37" s="53">
        <f t="shared" si="0"/>
        <v>231.30276434144974</v>
      </c>
      <c r="L37" s="52">
        <v>1.6214218604835029</v>
      </c>
    </row>
    <row r="38" spans="2:12">
      <c r="B38" s="50">
        <v>34</v>
      </c>
      <c r="C38" s="54" t="s">
        <v>70</v>
      </c>
      <c r="D38" s="52">
        <v>0.483249172866</v>
      </c>
      <c r="E38" s="52">
        <v>1.2236806500000001E-2</v>
      </c>
      <c r="F38" s="52">
        <v>4.3181267928486973</v>
      </c>
      <c r="G38" s="52">
        <v>1.8371518425970994</v>
      </c>
      <c r="H38" s="52">
        <v>0</v>
      </c>
      <c r="I38" s="52">
        <v>4.65E-2</v>
      </c>
      <c r="J38" s="53">
        <v>0</v>
      </c>
      <c r="K38" s="53">
        <f t="shared" si="0"/>
        <v>6.6972646148117967</v>
      </c>
      <c r="L38" s="52">
        <v>6.5919080665999994E-3</v>
      </c>
    </row>
    <row r="39" spans="2:12">
      <c r="B39" s="50">
        <v>35</v>
      </c>
      <c r="C39" s="54" t="s">
        <v>71</v>
      </c>
      <c r="D39" s="52">
        <v>29.050577832552296</v>
      </c>
      <c r="E39" s="52">
        <v>31.405386895615393</v>
      </c>
      <c r="F39" s="52">
        <v>206.0820558575825</v>
      </c>
      <c r="G39" s="52">
        <v>27.813972182198185</v>
      </c>
      <c r="H39" s="52">
        <v>0</v>
      </c>
      <c r="I39" s="52">
        <v>1.3634999999999999</v>
      </c>
      <c r="J39" s="53">
        <v>0</v>
      </c>
      <c r="K39" s="53">
        <f t="shared" si="0"/>
        <v>295.71549276794838</v>
      </c>
      <c r="L39" s="52">
        <v>1.6803802134097037</v>
      </c>
    </row>
    <row r="40" spans="2:12">
      <c r="B40" s="50">
        <v>36</v>
      </c>
      <c r="C40" s="54" t="s">
        <v>72</v>
      </c>
      <c r="D40" s="52">
        <v>11.5528977965658</v>
      </c>
      <c r="E40" s="52">
        <v>2.6311318822653993</v>
      </c>
      <c r="F40" s="52">
        <v>14.976847552484818</v>
      </c>
      <c r="G40" s="52">
        <v>1.2354028210954</v>
      </c>
      <c r="H40" s="52">
        <v>0</v>
      </c>
      <c r="I40" s="52" t="s">
        <v>129</v>
      </c>
      <c r="J40" s="53">
        <v>0</v>
      </c>
      <c r="K40" s="53">
        <f t="shared" si="0"/>
        <v>30.396280052411413</v>
      </c>
      <c r="L40" s="52">
        <v>0.3279749456962997</v>
      </c>
    </row>
    <row r="41" spans="2:12">
      <c r="B41" s="50">
        <v>37</v>
      </c>
      <c r="C41" s="54" t="s">
        <v>73</v>
      </c>
      <c r="D41" s="52">
        <v>25.751162490193199</v>
      </c>
      <c r="E41" s="52">
        <v>13.90260511608709</v>
      </c>
      <c r="F41" s="52">
        <v>133.3674673595674</v>
      </c>
      <c r="G41" s="52">
        <v>22.959085838262087</v>
      </c>
      <c r="H41" s="52">
        <v>0</v>
      </c>
      <c r="I41" s="52">
        <v>4.1118000000000006</v>
      </c>
      <c r="J41" s="53">
        <v>0</v>
      </c>
      <c r="K41" s="53">
        <f t="shared" si="0"/>
        <v>200.09212080410978</v>
      </c>
      <c r="L41" s="52">
        <v>2.9931079535756049</v>
      </c>
    </row>
    <row r="42" spans="2:12" s="57" customFormat="1" ht="15">
      <c r="B42" s="49" t="s">
        <v>11</v>
      </c>
      <c r="C42" s="55"/>
      <c r="D42" s="56">
        <f t="shared" ref="D42:L42" si="1">SUM(D5:D41)</f>
        <v>1917.8611372596629</v>
      </c>
      <c r="E42" s="56">
        <f t="shared" si="1"/>
        <v>325.8132127487159</v>
      </c>
      <c r="F42" s="56">
        <f t="shared" si="1"/>
        <v>2517.7045055209855</v>
      </c>
      <c r="G42" s="56">
        <f t="shared" si="1"/>
        <v>296.57017669793817</v>
      </c>
      <c r="H42" s="56">
        <f t="shared" si="1"/>
        <v>0</v>
      </c>
      <c r="I42" s="56">
        <f t="shared" si="1"/>
        <v>66.497456340528743</v>
      </c>
      <c r="J42" s="56">
        <f t="shared" si="1"/>
        <v>0</v>
      </c>
      <c r="K42" s="56">
        <f t="shared" si="1"/>
        <v>5124.4464885678326</v>
      </c>
      <c r="L42" s="56">
        <f t="shared" si="1"/>
        <v>32.34001109595269</v>
      </c>
    </row>
    <row r="43" spans="2:12">
      <c r="B43" s="48" t="s">
        <v>89</v>
      </c>
    </row>
    <row r="44" spans="2:12">
      <c r="K44" s="58"/>
      <c r="L44" s="58"/>
    </row>
    <row r="45" spans="2:12" s="58" customFormat="1"/>
    <row r="46" spans="2:12" s="58" customFormat="1"/>
    <row r="47" spans="2:12" s="58" customFormat="1"/>
    <row r="48" spans="2:12">
      <c r="I48" s="58"/>
    </row>
    <row r="49" spans="9:9">
      <c r="I49" s="58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imf0357</cp:lastModifiedBy>
  <cp:lastPrinted>2014-03-24T10:58:12Z</cp:lastPrinted>
  <dcterms:created xsi:type="dcterms:W3CDTF">2014-01-06T04:43:23Z</dcterms:created>
  <dcterms:modified xsi:type="dcterms:W3CDTF">2019-12-09T06:58:27Z</dcterms:modified>
</cp:coreProperties>
</file>